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12120" windowHeight="8580" activeTab="1"/>
  </bookViews>
  <sheets>
    <sheet name="Instructions" sheetId="1" r:id="rId1"/>
    <sheet name="Wksht 1-hp-hr" sheetId="2" r:id="rId2"/>
    <sheet name="Wksht 2-fuel input" sheetId="3" r:id="rId3"/>
  </sheets>
  <definedNames/>
  <calcPr fullCalcOnLoad="1"/>
</workbook>
</file>

<file path=xl/sharedStrings.xml><?xml version="1.0" encoding="utf-8"?>
<sst xmlns="http://schemas.openxmlformats.org/spreadsheetml/2006/main" count="311" uniqueCount="100">
  <si>
    <t>Power Output:</t>
  </si>
  <si>
    <t>hp</t>
  </si>
  <si>
    <t>Fuel Input:</t>
  </si>
  <si>
    <t>MMBtu/hr</t>
  </si>
  <si>
    <t>Pollutant</t>
  </si>
  <si>
    <t>Emission Factor (lb/hp·hr)</t>
  </si>
  <si>
    <t>Emission Factor (lb/MMBtu)</t>
  </si>
  <si>
    <t>Emission Factor Source</t>
  </si>
  <si>
    <t>Emission Rate (lb/hr)</t>
  </si>
  <si>
    <t>Emissions (ton/yr)</t>
  </si>
  <si>
    <t>PM</t>
  </si>
  <si>
    <t>Table 3.3-1</t>
  </si>
  <si>
    <t>CO</t>
  </si>
  <si>
    <t>-</t>
  </si>
  <si>
    <t>Table 3.3-2</t>
  </si>
  <si>
    <t>Total HAPs</t>
  </si>
  <si>
    <t>AP-42 (10/96)</t>
  </si>
  <si>
    <t>Table 3.4-1</t>
  </si>
  <si>
    <t>Table 3.4-3</t>
  </si>
  <si>
    <t>TABLE 3 - Dual Fuel Engine-driven Generators</t>
  </si>
  <si>
    <t>Table 3.2-1</t>
  </si>
  <si>
    <t>TABLE 4 - Natural Gas Engine-Driven Generators</t>
  </si>
  <si>
    <t>Table 3.2-2</t>
  </si>
  <si>
    <t>Table 3.2-3</t>
  </si>
  <si>
    <t>VOC</t>
  </si>
  <si>
    <t>Using worst-case emission factors from AP-42 Tables for 2-stroke LB, 4-stroke LB, and 4-stroke RB (07/00)</t>
  </si>
  <si>
    <t>n/a</t>
  </si>
  <si>
    <r>
      <t>PM</t>
    </r>
    <r>
      <rPr>
        <vertAlign val="subscript"/>
        <sz val="11"/>
        <rFont val="Times New Roman"/>
        <family val="1"/>
      </rPr>
      <t>10</t>
    </r>
  </si>
  <si>
    <r>
      <t>SO</t>
    </r>
    <r>
      <rPr>
        <vertAlign val="subscript"/>
        <sz val="11"/>
        <rFont val="Times New Roman"/>
        <family val="1"/>
      </rPr>
      <t>x</t>
    </r>
  </si>
  <si>
    <r>
      <t>NO</t>
    </r>
    <r>
      <rPr>
        <vertAlign val="subscript"/>
        <sz val="11"/>
        <rFont val="Times New Roman"/>
        <family val="1"/>
      </rPr>
      <t>x</t>
    </r>
  </si>
  <si>
    <r>
      <t xml:space="preserve">VOC </t>
    </r>
    <r>
      <rPr>
        <vertAlign val="superscript"/>
        <sz val="11"/>
        <rFont val="Times New Roman"/>
        <family val="1"/>
      </rPr>
      <t>a</t>
    </r>
  </si>
  <si>
    <r>
      <t xml:space="preserve">Individual HAP </t>
    </r>
    <r>
      <rPr>
        <sz val="9"/>
        <rFont val="Times New Roman"/>
        <family val="1"/>
      </rPr>
      <t>(formaldehyde)</t>
    </r>
  </si>
  <si>
    <r>
      <t xml:space="preserve">a </t>
    </r>
    <r>
      <rPr>
        <sz val="9"/>
        <rFont val="Times New Roman"/>
        <family val="1"/>
      </rPr>
      <t>Total non-methane VOCs</t>
    </r>
  </si>
  <si>
    <r>
      <t xml:space="preserve">Individual HAP </t>
    </r>
    <r>
      <rPr>
        <sz val="9"/>
        <rFont val="Times New Roman"/>
        <family val="1"/>
      </rPr>
      <t>(benzene)</t>
    </r>
  </si>
  <si>
    <r>
      <t xml:space="preserve">Fuel: </t>
    </r>
    <r>
      <rPr>
        <u val="single"/>
        <sz val="11"/>
        <rFont val="Times New Roman"/>
        <family val="1"/>
      </rPr>
      <t>Dual Fuel</t>
    </r>
  </si>
  <si>
    <r>
      <t xml:space="preserve">Fuel:  </t>
    </r>
    <r>
      <rPr>
        <u val="single"/>
        <sz val="11"/>
        <rFont val="Times New Roman"/>
        <family val="1"/>
      </rPr>
      <t>Natural Gas</t>
    </r>
  </si>
  <si>
    <r>
      <t xml:space="preserve">Fuel: </t>
    </r>
    <r>
      <rPr>
        <u val="single"/>
        <sz val="11"/>
        <rFont val="Times New Roman"/>
        <family val="1"/>
      </rPr>
      <t>Unleaded Gasoline</t>
    </r>
  </si>
  <si>
    <t>For help call the NDEQ</t>
  </si>
  <si>
    <r>
      <t xml:space="preserve">TABLE 1 - Diesel Engine-driven Generators, </t>
    </r>
    <r>
      <rPr>
        <u val="single"/>
        <sz val="11"/>
        <rFont val="Times New Roman"/>
        <family val="1"/>
      </rPr>
      <t>&lt;</t>
    </r>
    <r>
      <rPr>
        <sz val="11"/>
        <rFont val="Times New Roman"/>
        <family val="1"/>
      </rPr>
      <t xml:space="preserve"> 600 hp</t>
    </r>
  </si>
  <si>
    <r>
      <t xml:space="preserve">TABLE 5 - Gasoline Engine-Driven Generators, </t>
    </r>
    <r>
      <rPr>
        <u val="single"/>
        <sz val="11"/>
        <rFont val="Times New Roman"/>
        <family val="1"/>
      </rPr>
      <t>&lt;</t>
    </r>
    <r>
      <rPr>
        <sz val="11"/>
        <rFont val="Times New Roman"/>
        <family val="1"/>
      </rPr>
      <t xml:space="preserve"> 250 hp</t>
    </r>
  </si>
  <si>
    <t>Instructions for Spreadsheet Calculations for the Potential to Emit from Stationary Internal Combustion Engines</t>
  </si>
  <si>
    <r>
      <t>These spreadsheets are designed to help you determine the potential to emit</t>
    </r>
    <r>
      <rPr>
        <i/>
        <sz val="12"/>
        <rFont val="Times New Roman"/>
        <family val="1"/>
      </rPr>
      <t xml:space="preserve"> </t>
    </r>
    <r>
      <rPr>
        <sz val="12"/>
        <rFont val="Times New Roman"/>
        <family val="1"/>
      </rPr>
      <t xml:space="preserve">from gasoline and diesel internal combustion engines using distillate oil, dual fuel, natural gas, or unleaded gasoline.  </t>
    </r>
  </si>
  <si>
    <t>Step 1</t>
  </si>
  <si>
    <t>Step 2</t>
  </si>
  <si>
    <t>Table 1</t>
  </si>
  <si>
    <t>Distillate Oil (Sulfur 0.5%)</t>
  </si>
  <si>
    <r>
      <t>&lt;</t>
    </r>
    <r>
      <rPr>
        <sz val="12"/>
        <rFont val="Times New Roman"/>
        <family val="1"/>
      </rPr>
      <t xml:space="preserve"> 600 hp</t>
    </r>
  </si>
  <si>
    <t>Table 2</t>
  </si>
  <si>
    <t>&gt; 600 hp</t>
  </si>
  <si>
    <t>Table 3</t>
  </si>
  <si>
    <t>Dual Fuel</t>
  </si>
  <si>
    <t>Unleaded Gasoline</t>
  </si>
  <si>
    <r>
      <t>&lt;</t>
    </r>
    <r>
      <rPr>
        <sz val="12"/>
        <rFont val="Times New Roman"/>
        <family val="1"/>
      </rPr>
      <t xml:space="preserve"> 250 hp</t>
    </r>
  </si>
  <si>
    <t>Step 3</t>
  </si>
  <si>
    <t>Step 4</t>
  </si>
  <si>
    <r>
      <t>Pm</t>
    </r>
    <r>
      <rPr>
        <vertAlign val="superscript"/>
        <sz val="11"/>
        <rFont val="Times New Roman"/>
        <family val="1"/>
      </rPr>
      <t>a</t>
    </r>
  </si>
  <si>
    <r>
      <t>PM</t>
    </r>
    <r>
      <rPr>
        <vertAlign val="subscript"/>
        <sz val="11"/>
        <rFont val="Times New Roman"/>
        <family val="1"/>
      </rPr>
      <t>10</t>
    </r>
    <r>
      <rPr>
        <vertAlign val="superscript"/>
        <sz val="11"/>
        <rFont val="Times New Roman"/>
        <family val="1"/>
      </rPr>
      <t>a</t>
    </r>
  </si>
  <si>
    <r>
      <t>a</t>
    </r>
    <r>
      <rPr>
        <sz val="9"/>
        <rFont val="Times New Roman"/>
        <family val="1"/>
      </rPr>
      <t xml:space="preserve"> Used Diesel Fuel Values</t>
    </r>
  </si>
  <si>
    <r>
      <t>Sox</t>
    </r>
    <r>
      <rPr>
        <vertAlign val="superscript"/>
        <sz val="11"/>
        <rFont val="Times New Roman"/>
        <family val="1"/>
      </rPr>
      <t>b</t>
    </r>
  </si>
  <si>
    <r>
      <t xml:space="preserve">VOC </t>
    </r>
    <r>
      <rPr>
        <vertAlign val="superscript"/>
        <sz val="11"/>
        <rFont val="Times New Roman"/>
        <family val="1"/>
      </rPr>
      <t>c</t>
    </r>
  </si>
  <si>
    <r>
      <t xml:space="preserve">c </t>
    </r>
    <r>
      <rPr>
        <sz val="9"/>
        <rFont val="Times New Roman"/>
        <family val="1"/>
      </rPr>
      <t>Total non-methane VOCs</t>
    </r>
  </si>
  <si>
    <r>
      <t xml:space="preserve">b </t>
    </r>
    <r>
      <rPr>
        <sz val="9"/>
        <rFont val="Times New Roman"/>
        <family val="1"/>
      </rPr>
      <t>Assuming Sulfur % = .5 in fuel oil and Sulfur % = .01 in natural gas</t>
    </r>
  </si>
  <si>
    <t>Table 3.4-2</t>
  </si>
  <si>
    <r>
      <t>Individual HAP</t>
    </r>
    <r>
      <rPr>
        <vertAlign val="superscript"/>
        <sz val="11"/>
        <rFont val="Times New Roman"/>
        <family val="1"/>
      </rPr>
      <t>a</t>
    </r>
    <r>
      <rPr>
        <sz val="11"/>
        <rFont val="Times New Roman"/>
        <family val="1"/>
      </rPr>
      <t xml:space="preserve"> </t>
    </r>
    <r>
      <rPr>
        <sz val="9"/>
        <rFont val="Times New Roman"/>
        <family val="1"/>
      </rPr>
      <t>(benzene)</t>
    </r>
  </si>
  <si>
    <r>
      <t>Total HAPs</t>
    </r>
    <r>
      <rPr>
        <vertAlign val="superscript"/>
        <sz val="11"/>
        <rFont val="Times New Roman"/>
        <family val="1"/>
      </rPr>
      <t>a</t>
    </r>
  </si>
  <si>
    <t xml:space="preserve">Choose one of the worksheets to calculate your emissions.  Worksheet 1 calculates emissions based on horsepower-hour and Worksheet 2 calculates emissions based maximum fuel usage/hr and calculates this to million BTU/hr.  </t>
  </si>
  <si>
    <r>
      <t xml:space="preserve">TABLE 4 - Gasoline Engine-Driven Generators, </t>
    </r>
    <r>
      <rPr>
        <u val="single"/>
        <sz val="11"/>
        <rFont val="Times New Roman"/>
        <family val="1"/>
      </rPr>
      <t>&lt;</t>
    </r>
    <r>
      <rPr>
        <sz val="11"/>
        <rFont val="Times New Roman"/>
        <family val="1"/>
      </rPr>
      <t xml:space="preserve"> 250 hp</t>
    </r>
  </si>
  <si>
    <t>gallons/hr</t>
  </si>
  <si>
    <t>scf/hr</t>
  </si>
  <si>
    <t xml:space="preserve">Natural Gas </t>
  </si>
  <si>
    <t>Table 4 (only on fuel page)</t>
  </si>
  <si>
    <t>Table 4 (or Table 5 on fuel input worksheet)</t>
  </si>
  <si>
    <t>1(877)834-0474 or (402)471-2189</t>
  </si>
  <si>
    <t>Engine Output:</t>
  </si>
  <si>
    <t xml:space="preserve">Sulfur Content (%) = </t>
  </si>
  <si>
    <r>
      <t>Electrical Output</t>
    </r>
    <r>
      <rPr>
        <vertAlign val="superscript"/>
        <sz val="11"/>
        <rFont val="Times New Roman"/>
        <family val="1"/>
      </rPr>
      <t>[1]</t>
    </r>
    <r>
      <rPr>
        <sz val="11"/>
        <rFont val="Times New Roman"/>
        <family val="1"/>
      </rPr>
      <t>:</t>
    </r>
  </si>
  <si>
    <t>Heat Content (Btu/gal) =</t>
  </si>
  <si>
    <r>
      <t>Max. Fuel Input</t>
    </r>
    <r>
      <rPr>
        <vertAlign val="superscript"/>
        <sz val="11"/>
        <rFont val="Times New Roman"/>
        <family val="1"/>
      </rPr>
      <t>[2]</t>
    </r>
    <r>
      <rPr>
        <sz val="11"/>
        <rFont val="Times New Roman"/>
        <family val="1"/>
      </rPr>
      <t>:</t>
    </r>
  </si>
  <si>
    <t>Emission Factor</t>
  </si>
  <si>
    <t>E.F. Unit</t>
  </si>
  <si>
    <r>
      <t>Emission Factor Source</t>
    </r>
    <r>
      <rPr>
        <vertAlign val="superscript"/>
        <sz val="11"/>
        <rFont val="Times New Roman"/>
        <family val="1"/>
      </rPr>
      <t>[3]</t>
    </r>
  </si>
  <si>
    <t>lb/hp-hr</t>
  </si>
  <si>
    <r>
      <t>VOC</t>
    </r>
    <r>
      <rPr>
        <vertAlign val="superscript"/>
        <sz val="11"/>
        <rFont val="Times New Roman"/>
        <family val="1"/>
      </rPr>
      <t>[4]</t>
    </r>
  </si>
  <si>
    <t>lb/MMBtu</t>
  </si>
  <si>
    <r>
      <t xml:space="preserve">[2] </t>
    </r>
    <r>
      <rPr>
        <sz val="9"/>
        <rFont val="Times New Roman"/>
        <family val="1"/>
      </rPr>
      <t>Estimated using an average Brake Specific Fuel Consumption (BSFC) of 7,000 Btu/hp-hr</t>
    </r>
  </si>
  <si>
    <r>
      <t xml:space="preserve">[3] </t>
    </r>
    <r>
      <rPr>
        <sz val="9"/>
        <rFont val="Times New Roman"/>
        <family val="1"/>
      </rPr>
      <t>AP-42 Section 3.3 - Gasoline &amp; Industrial Diesel Engines (10/96)</t>
    </r>
  </si>
  <si>
    <r>
      <t xml:space="preserve">[4] </t>
    </r>
    <r>
      <rPr>
        <sz val="9"/>
        <rFont val="Times New Roman"/>
        <family val="1"/>
      </rPr>
      <t>VOC expressed as total organic compounds</t>
    </r>
  </si>
  <si>
    <t>TABLE 2 - Diesel Engines &amp; Generators, &gt; 600 hp</t>
  </si>
  <si>
    <r>
      <t xml:space="preserve">[3] </t>
    </r>
    <r>
      <rPr>
        <sz val="9"/>
        <rFont val="Times New Roman"/>
        <family val="1"/>
      </rPr>
      <t>AP-42 Section 3.4 - Large Stationary Diesel &amp; Dual Fuel Engines (10/96)</t>
    </r>
  </si>
  <si>
    <r>
      <t xml:space="preserve">[4] </t>
    </r>
    <r>
      <rPr>
        <sz val="9"/>
        <rFont val="Times New Roman"/>
        <family val="1"/>
      </rPr>
      <t>VOC expressed as total non-methane organic compounds (91% ot TOC)</t>
    </r>
  </si>
  <si>
    <t>TABLE 2 - Diesel Engine-driven Generators, &gt; 600 hp</t>
  </si>
  <si>
    <r>
      <t xml:space="preserve"> Note:</t>
    </r>
    <r>
      <rPr>
        <sz val="12"/>
        <rFont val="Times New Roman"/>
        <family val="1"/>
      </rPr>
      <t xml:space="preserve">  The emission factors used in this spreadsheet are generally assumed to be representative of long-term average emission rates and may not accurately represent emissions at your particular facility.  The use of more representative emission factors obtained from stack tests or continuous monitoring systems (CEMS) is recommended when available.  Contact the Air Quality Division if you have questions regarding the suitability of emission factors for your particular source.</t>
    </r>
  </si>
  <si>
    <r>
      <t xml:space="preserve">[1] </t>
    </r>
    <r>
      <rPr>
        <sz val="9"/>
        <rFont val="Times New Roman"/>
        <family val="1"/>
      </rPr>
      <t>Applicable for electrical generator sets, estimated by the equation  kW = (hp) * (0.746 kW/hp)  * (90% effeciency)</t>
    </r>
  </si>
  <si>
    <r>
      <t xml:space="preserve">[1] </t>
    </r>
    <r>
      <rPr>
        <sz val="9"/>
        <rFont val="Times New Roman"/>
        <family val="1"/>
      </rPr>
      <t>Applicable for electrical generator sets, estimated by the equation  kW = (hp) * (0.746 kW/hp) * (90% effeciency)</t>
    </r>
  </si>
  <si>
    <t>Each of the worksheets has multiple tables with emission factors based on the type of unit you operate.  Use the table that corresponds to the type of fuel used and horsepower potential (listed at the top of each table):</t>
  </si>
  <si>
    <r>
      <t xml:space="preserve">Fuel: </t>
    </r>
    <r>
      <rPr>
        <u val="single"/>
        <sz val="11"/>
        <rFont val="Times New Roman"/>
        <family val="1"/>
      </rPr>
      <t>Diesel</t>
    </r>
    <r>
      <rPr>
        <sz val="11"/>
        <rFont val="Times New Roman"/>
        <family val="1"/>
      </rPr>
      <t xml:space="preserve"> </t>
    </r>
    <r>
      <rPr>
        <sz val="9"/>
        <rFont val="Times New Roman"/>
        <family val="1"/>
      </rPr>
      <t>(Sulfur ≤ 0.5%)</t>
    </r>
  </si>
  <si>
    <r>
      <t xml:space="preserve">Fuel: </t>
    </r>
    <r>
      <rPr>
        <u val="single"/>
        <sz val="11"/>
        <rFont val="Times New Roman"/>
        <family val="1"/>
      </rPr>
      <t>Diesel</t>
    </r>
  </si>
  <si>
    <t xml:space="preserve">Enter the power output (in hp) or maximum hourly fuel usage (in gallons for diesel and gasoline and standard cubic foot for natural gas) in the corresponding highlighted field within the appropriate table as determined above.  All tables refering to diesel assume .5% sulfur content. If you are required to use a fuel with a lesser sulfur content, alter the corresponding sulfur content field for Tables 1 or 2 of Worksheet 1.  For dual fuel engines, enter the maximum million BTU per hour the unit can burn per the manufacturer's specifications.  The potential emissions will then be automatically calculated.   </t>
  </si>
  <si>
    <t xml:space="preserve"> The calculations are based upon 8,760 hours of operation.  If you have an air quality permit that limits your hours of operation, you will have to change the equation in the Emissions (ton/yr) column to reflect that limit. Please note you will have to calculate the emissions for each engine and sum the emissions for each pollutant.  This spreadsheet is only set up to calculate one engine’s emissions per table.</t>
  </si>
  <si>
    <t>Save a copy of your maximum potential emission calculations electronically and as a printout.  If you need to apply for a permit, please submit a copy of your calculations with your permit application.  Please note that if your operations change, you will have to reevaluate if you need an air quality permit.  If you have any questions, please call the Air Quality Division at (877) 834-0474 or (402) 471-2189.</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</si>
</sst>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0"/>
    <numFmt numFmtId="168" formatCode="0.0000000000"/>
    <numFmt numFmtId="169" formatCode="0.000000000"/>
    <numFmt numFmtId="170" formatCode="0.00000000"/>
    <numFmt numFmtId="171" formatCode="0.0000000"/>
    <numFmt numFmtId="172" formatCode="0.000000"/>
    <numFmt numFmtId="173" formatCode="_(* #,##0.0_);_(* \(#,##0.0\);_(* &quot;-&quot;??_);_(@_)"/>
    <numFmt numFmtId="174" formatCode="_(* #,##0_);_(* \(#,##0\);_(* &quot;-&quot;??_);_(@_)"/>
    <numFmt numFmtId="175" formatCode="#,##0\ &quot;gal&quot;"/>
    <numFmt numFmtId="176" formatCode="#,##0\ &quot;gallons&quot;"/>
    <numFmt numFmtId="177" formatCode="#,##0\ &quot; MMscf&quot;"/>
    <numFmt numFmtId="178" formatCode="#,##0.0"/>
    <numFmt numFmtId="179" formatCode="_(* #,##0.000_);_(* \(#,##0.000\);_(* &quot;-&quot;??_);_(@_)"/>
    <numFmt numFmtId="180" formatCode="_(* #,##0.0000_);_(* \(#,##0.0000\);_(* &quot;-&quot;??_);_(@_)"/>
    <numFmt numFmtId="181" formatCode="_(* #,##0.00000_);_(* \(#,##0.00000\);_(* &quot;-&quot;??_);_(@_)"/>
    <numFmt numFmtId="182" formatCode="#,##0\ &quot; MMscf/yr&quot;"/>
    <numFmt numFmtId="183" formatCode="#,##0\ &quot;MMscf&quot;"/>
    <numFmt numFmtId="184" formatCode="0.0\ &quot;lb/hr&quot;"/>
    <numFmt numFmtId="185" formatCode="_(* #,##0.0_);_(* \(#,##0.0\);_(* &quot;-&quot;?_);_(@_)"/>
    <numFmt numFmtId="186" formatCode="#,##0.000"/>
    <numFmt numFmtId="187" formatCode="#,##0.0000"/>
    <numFmt numFmtId="188" formatCode="#,##0.00000"/>
    <numFmt numFmtId="189" formatCode="_(* #,##0.000_);_(* \(#,##0.000\);_(* &quot;-&quot;???_);_(@_)"/>
    <numFmt numFmtId="190" formatCode="_(* #,##0.0000_);_(* \(#,##0.0000\);_(* &quot;-&quot;????_);_(@_)"/>
    <numFmt numFmtId="191" formatCode="#,##0.000000"/>
    <numFmt numFmtId="192" formatCode="0.0E+00"/>
    <numFmt numFmtId="193" formatCode="&quot;Yes&quot;;&quot;Yes&quot;;&quot;No&quot;"/>
    <numFmt numFmtId="194" formatCode="&quot;True&quot;;&quot;True&quot;;&quot;False&quot;"/>
    <numFmt numFmtId="195" formatCode="&quot;On&quot;;&quot;On&quot;;&quot;Off&quot;"/>
    <numFmt numFmtId="196" formatCode="0.000E+00"/>
    <numFmt numFmtId="197" formatCode="\ #,##0\ &quot;hp&quot;"/>
    <numFmt numFmtId="198" formatCode="\ #,##0\ &quot;kilowatt&quot;"/>
    <numFmt numFmtId="199" formatCode="#,##0\ &quot;hr/yr&quot;"/>
    <numFmt numFmtId="200" formatCode="\ #,##0.0\ &quot;gal/hr&quot;"/>
  </numFmts>
  <fonts count="18">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11"/>
      <name val="Times New Roman"/>
      <family val="1"/>
    </font>
    <font>
      <u val="single"/>
      <sz val="11"/>
      <name val="Times New Roman"/>
      <family val="1"/>
    </font>
    <font>
      <sz val="9"/>
      <name val="Times New Roman"/>
      <family val="1"/>
    </font>
    <font>
      <vertAlign val="subscript"/>
      <sz val="11"/>
      <name val="Times New Roman"/>
      <family val="1"/>
    </font>
    <font>
      <vertAlign val="superscript"/>
      <sz val="11"/>
      <name val="Times New Roman"/>
      <family val="1"/>
    </font>
    <font>
      <b/>
      <u val="single"/>
      <sz val="12"/>
      <name val="Times New Roman"/>
      <family val="1"/>
    </font>
    <font>
      <sz val="12"/>
      <name val="Times New Roman"/>
      <family val="1"/>
    </font>
    <font>
      <i/>
      <sz val="12"/>
      <name val="Times New Roman"/>
      <family val="1"/>
    </font>
    <font>
      <u val="single"/>
      <sz val="12"/>
      <name val="Times New Roman"/>
      <family val="1"/>
    </font>
    <font>
      <sz val="12"/>
      <name val="Arial"/>
      <family val="0"/>
    </font>
    <font>
      <sz val="12"/>
      <color indexed="10"/>
      <name val="Times New Roman"/>
      <family val="1"/>
    </font>
    <font>
      <b/>
      <sz val="12"/>
      <color indexed="10"/>
      <name val="Times New Roman"/>
      <family val="1"/>
    </font>
  </fonts>
  <fills count="6">
    <fill>
      <patternFill/>
    </fill>
    <fill>
      <patternFill patternType="gray125"/>
    </fill>
    <fill>
      <patternFill patternType="solid">
        <fgColor indexed="27"/>
        <bgColor indexed="64"/>
      </patternFill>
    </fill>
    <fill>
      <patternFill patternType="solid">
        <fgColor indexed="45"/>
        <bgColor indexed="64"/>
      </patternFill>
    </fill>
    <fill>
      <patternFill patternType="solid">
        <fgColor indexed="15"/>
        <bgColor indexed="64"/>
      </patternFill>
    </fill>
    <fill>
      <patternFill patternType="solid">
        <fgColor indexed="41"/>
        <bgColor indexed="64"/>
      </patternFill>
    </fill>
  </fills>
  <borders count="42">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style="medium"/>
      <right>
        <color indexed="63"/>
      </right>
      <top style="medium"/>
      <bottom style="hair"/>
    </border>
    <border>
      <left>
        <color indexed="63"/>
      </left>
      <right>
        <color indexed="63"/>
      </right>
      <top style="medium"/>
      <bottom style="hair"/>
    </border>
    <border>
      <left style="medium"/>
      <right>
        <color indexed="63"/>
      </right>
      <top style="hair"/>
      <bottom style="hair"/>
    </border>
    <border>
      <left>
        <color indexed="63"/>
      </left>
      <right>
        <color indexed="63"/>
      </right>
      <top style="hair"/>
      <bottom style="hair"/>
    </border>
    <border>
      <left style="medium"/>
      <right>
        <color indexed="63"/>
      </right>
      <top>
        <color indexed="63"/>
      </top>
      <bottom style="medium"/>
    </border>
    <border>
      <left style="medium"/>
      <right style="medium"/>
      <top>
        <color indexed="63"/>
      </top>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color indexed="63"/>
      </left>
      <right style="medium"/>
      <top style="medium"/>
      <bottom style="hair"/>
    </border>
    <border>
      <left>
        <color indexed="63"/>
      </left>
      <right style="medium"/>
      <top style="hair"/>
      <bottom style="hair"/>
    </border>
    <border>
      <left>
        <color indexed="63"/>
      </left>
      <right style="medium"/>
      <top style="hair"/>
      <bottom style="medium"/>
    </border>
    <border>
      <left>
        <color indexed="63"/>
      </left>
      <right style="medium"/>
      <top>
        <color indexed="63"/>
      </top>
      <bottom style="mediu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hair"/>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hair"/>
      <top style="hair"/>
      <bottom style="hair"/>
    </border>
    <border>
      <left style="hair"/>
      <right style="medium"/>
      <top style="hair"/>
      <bottom style="hair"/>
    </border>
    <border>
      <left style="hair"/>
      <right style="medium"/>
      <top style="medium"/>
      <bottom style="hair"/>
    </border>
    <border>
      <left style="hair"/>
      <right style="medium"/>
      <top style="hair"/>
      <bottom style="medium"/>
    </border>
    <border>
      <left style="medium"/>
      <right style="hair"/>
      <top style="hair"/>
      <bottom style="medium"/>
    </border>
    <border>
      <left>
        <color indexed="63"/>
      </left>
      <right style="medium"/>
      <top>
        <color indexed="63"/>
      </top>
      <bottom style="hair"/>
    </border>
    <border>
      <left style="medium"/>
      <right>
        <color indexed="63"/>
      </right>
      <top style="hair"/>
      <bottom style="medium"/>
    </border>
    <border>
      <left style="medium"/>
      <right>
        <color indexed="63"/>
      </right>
      <top style="hair"/>
      <bottom>
        <color indexed="63"/>
      </bottom>
    </border>
    <border>
      <left>
        <color indexed="63"/>
      </left>
      <right style="medium"/>
      <top style="hair"/>
      <bottom>
        <color indexed="63"/>
      </bottom>
    </border>
    <border>
      <left style="medium"/>
      <right>
        <color indexed="63"/>
      </right>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91">
    <xf numFmtId="0" fontId="0" fillId="0" borderId="0" xfId="0" applyAlignment="1">
      <alignment/>
    </xf>
    <xf numFmtId="0" fontId="6" fillId="0" borderId="0" xfId="0" applyFont="1" applyAlignment="1">
      <alignment/>
    </xf>
    <xf numFmtId="0" fontId="6" fillId="0" borderId="1" xfId="0" applyFont="1" applyBorder="1" applyAlignment="1">
      <alignment horizontal="left" vertical="center"/>
    </xf>
    <xf numFmtId="174" fontId="6" fillId="0" borderId="0" xfId="15" applyNumberFormat="1" applyFont="1" applyBorder="1" applyAlignment="1">
      <alignment/>
    </xf>
    <xf numFmtId="0" fontId="6" fillId="0" borderId="0" xfId="0" applyFont="1" applyBorder="1" applyAlignment="1">
      <alignment horizontal="right"/>
    </xf>
    <xf numFmtId="174" fontId="6" fillId="0" borderId="2" xfId="15" applyNumberFormat="1" applyFont="1" applyBorder="1" applyAlignment="1">
      <alignment/>
    </xf>
    <xf numFmtId="0" fontId="6" fillId="0" borderId="3" xfId="0" applyFont="1" applyBorder="1" applyAlignment="1">
      <alignment horizontal="center" wrapText="1"/>
    </xf>
    <xf numFmtId="0" fontId="6" fillId="2"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xf>
    <xf numFmtId="11" fontId="6" fillId="2" borderId="6" xfId="0" applyNumberFormat="1" applyFont="1" applyFill="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11" fontId="6" fillId="2" borderId="8" xfId="0" applyNumberFormat="1" applyFont="1" applyFill="1" applyBorder="1" applyAlignment="1">
      <alignment horizontal="center"/>
    </xf>
    <xf numFmtId="0" fontId="6" fillId="0" borderId="8" xfId="0" applyFont="1" applyBorder="1" applyAlignment="1">
      <alignment horizontal="center"/>
    </xf>
    <xf numFmtId="0" fontId="6" fillId="2" borderId="8" xfId="0" applyFont="1" applyFill="1" applyBorder="1" applyAlignment="1">
      <alignment horizontal="center"/>
    </xf>
    <xf numFmtId="0" fontId="6" fillId="0" borderId="0" xfId="0" applyFont="1" applyAlignment="1">
      <alignment horizontal="center" wrapText="1"/>
    </xf>
    <xf numFmtId="165" fontId="6" fillId="0" borderId="0" xfId="0" applyNumberFormat="1" applyFont="1" applyAlignment="1">
      <alignment/>
    </xf>
    <xf numFmtId="0" fontId="6" fillId="0" borderId="7" xfId="0" applyFont="1" applyBorder="1" applyAlignment="1">
      <alignment horizontal="center" wrapText="1"/>
    </xf>
    <xf numFmtId="11" fontId="6" fillId="2" borderId="8" xfId="0" applyNumberFormat="1" applyFont="1" applyFill="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xf>
    <xf numFmtId="11" fontId="6" fillId="2" borderId="2" xfId="0" applyNumberFormat="1" applyFont="1" applyFill="1" applyBorder="1" applyAlignment="1">
      <alignment horizontal="center"/>
    </xf>
    <xf numFmtId="0" fontId="6" fillId="0" borderId="2" xfId="0" applyFont="1" applyBorder="1" applyAlignment="1">
      <alignment horizontal="center" vertical="center"/>
    </xf>
    <xf numFmtId="0" fontId="10" fillId="0" borderId="0" xfId="0" applyFont="1" applyAlignment="1">
      <alignment vertical="top"/>
    </xf>
    <xf numFmtId="0" fontId="8" fillId="0" borderId="0" xfId="0" applyFont="1" applyAlignment="1">
      <alignment horizontal="center" vertical="top"/>
    </xf>
    <xf numFmtId="0" fontId="8" fillId="0" borderId="0" xfId="0" applyFont="1" applyAlignment="1">
      <alignment horizontal="right"/>
    </xf>
    <xf numFmtId="192" fontId="6" fillId="2" borderId="6" xfId="0" applyNumberFormat="1" applyFont="1" applyFill="1" applyBorder="1" applyAlignment="1">
      <alignment horizontal="center"/>
    </xf>
    <xf numFmtId="192" fontId="6" fillId="2" borderId="8" xfId="0" applyNumberFormat="1" applyFont="1" applyFill="1" applyBorder="1" applyAlignment="1">
      <alignment horizontal="center"/>
    </xf>
    <xf numFmtId="0" fontId="8" fillId="0" borderId="0" xfId="0" applyFont="1" applyAlignment="1">
      <alignment/>
    </xf>
    <xf numFmtId="0" fontId="6" fillId="0" borderId="2" xfId="0" applyFont="1" applyBorder="1" applyAlignment="1">
      <alignment horizontal="center"/>
    </xf>
    <xf numFmtId="0" fontId="8" fillId="0" borderId="0" xfId="0" applyFont="1" applyAlignment="1">
      <alignment vertical="top"/>
    </xf>
    <xf numFmtId="0" fontId="8" fillId="0" borderId="0" xfId="0" applyFont="1" applyAlignment="1">
      <alignment horizontal="right" vertical="center"/>
    </xf>
    <xf numFmtId="2" fontId="6" fillId="2" borderId="8" xfId="0" applyNumberFormat="1" applyFont="1" applyFill="1" applyBorder="1" applyAlignment="1">
      <alignment horizontal="center"/>
    </xf>
    <xf numFmtId="166" fontId="6" fillId="2" borderId="8" xfId="0" applyNumberFormat="1" applyFont="1" applyFill="1" applyBorder="1" applyAlignment="1">
      <alignment horizontal="center"/>
    </xf>
    <xf numFmtId="0" fontId="10" fillId="0" borderId="0" xfId="0" applyFont="1" applyFill="1" applyBorder="1" applyAlignment="1">
      <alignment horizontal="left"/>
    </xf>
    <xf numFmtId="0" fontId="6" fillId="2" borderId="10" xfId="0" applyFont="1" applyFill="1" applyBorder="1" applyAlignment="1">
      <alignment horizontal="center" wrapText="1"/>
    </xf>
    <xf numFmtId="2" fontId="6" fillId="2" borderId="11" xfId="0" applyNumberFormat="1" applyFont="1" applyFill="1" applyBorder="1" applyAlignment="1">
      <alignment horizontal="center"/>
    </xf>
    <xf numFmtId="2" fontId="6" fillId="2" borderId="12" xfId="0" applyNumberFormat="1" applyFont="1" applyFill="1" applyBorder="1" applyAlignment="1">
      <alignment horizontal="center"/>
    </xf>
    <xf numFmtId="186" fontId="6" fillId="2" borderId="12" xfId="0" applyNumberFormat="1" applyFont="1" applyFill="1" applyBorder="1" applyAlignment="1">
      <alignment horizontal="center" vertical="center"/>
    </xf>
    <xf numFmtId="186" fontId="6" fillId="2" borderId="13" xfId="0" applyNumberFormat="1" applyFont="1" applyFill="1" applyBorder="1" applyAlignment="1">
      <alignment horizontal="center" vertical="center"/>
    </xf>
    <xf numFmtId="2" fontId="6" fillId="2" borderId="6" xfId="0" applyNumberFormat="1" applyFont="1" applyFill="1" applyBorder="1" applyAlignment="1">
      <alignment horizontal="center"/>
    </xf>
    <xf numFmtId="2" fontId="6" fillId="2" borderId="14" xfId="0" applyNumberFormat="1" applyFont="1" applyFill="1" applyBorder="1" applyAlignment="1">
      <alignment horizontal="center"/>
    </xf>
    <xf numFmtId="2" fontId="6" fillId="2" borderId="15" xfId="0" applyNumberFormat="1" applyFont="1" applyFill="1" applyBorder="1" applyAlignment="1">
      <alignment horizontal="center"/>
    </xf>
    <xf numFmtId="186" fontId="6" fillId="2" borderId="15" xfId="0" applyNumberFormat="1" applyFont="1" applyFill="1" applyBorder="1" applyAlignment="1">
      <alignment horizontal="center" vertical="center"/>
    </xf>
    <xf numFmtId="186" fontId="6" fillId="2" borderId="16" xfId="0" applyNumberFormat="1" applyFont="1" applyFill="1" applyBorder="1" applyAlignment="1">
      <alignment horizontal="center" vertical="center"/>
    </xf>
    <xf numFmtId="166" fontId="6" fillId="2" borderId="8" xfId="0" applyNumberFormat="1" applyFont="1" applyFill="1" applyBorder="1" applyAlignment="1">
      <alignment horizontal="center" vertical="center"/>
    </xf>
    <xf numFmtId="2" fontId="6" fillId="2" borderId="2" xfId="0" applyNumberFormat="1" applyFont="1" applyFill="1" applyBorder="1" applyAlignment="1">
      <alignment horizontal="center"/>
    </xf>
    <xf numFmtId="166" fontId="6" fillId="2" borderId="6" xfId="0" applyNumberFormat="1" applyFont="1" applyFill="1" applyBorder="1" applyAlignment="1">
      <alignment horizontal="center"/>
    </xf>
    <xf numFmtId="4" fontId="6" fillId="2" borderId="8" xfId="0" applyNumberFormat="1" applyFont="1" applyFill="1" applyBorder="1" applyAlignment="1">
      <alignment horizontal="center"/>
    </xf>
    <xf numFmtId="2" fontId="6" fillId="2" borderId="15" xfId="0" applyNumberFormat="1" applyFont="1" applyFill="1" applyBorder="1" applyAlignment="1">
      <alignment horizontal="center" vertical="center"/>
    </xf>
    <xf numFmtId="2" fontId="6" fillId="2" borderId="17" xfId="0" applyNumberFormat="1" applyFont="1" applyFill="1" applyBorder="1" applyAlignment="1">
      <alignment horizontal="center"/>
    </xf>
    <xf numFmtId="0" fontId="6" fillId="0" borderId="4" xfId="0" applyFont="1" applyFill="1" applyBorder="1" applyAlignment="1">
      <alignment horizontal="center" wrapText="1"/>
    </xf>
    <xf numFmtId="0" fontId="6" fillId="0" borderId="6" xfId="0" applyFont="1" applyFill="1" applyBorder="1" applyAlignment="1">
      <alignment horizontal="center"/>
    </xf>
    <xf numFmtId="0" fontId="6" fillId="0" borderId="8" xfId="0" applyFont="1" applyFill="1" applyBorder="1" applyAlignment="1">
      <alignment horizontal="center"/>
    </xf>
    <xf numFmtId="0" fontId="6" fillId="0" borderId="2" xfId="0" applyFont="1" applyFill="1" applyBorder="1" applyAlignment="1">
      <alignment horizontal="center"/>
    </xf>
    <xf numFmtId="165" fontId="6" fillId="2" borderId="8" xfId="0" applyNumberFormat="1" applyFont="1" applyFill="1" applyBorder="1" applyAlignment="1">
      <alignment horizontal="center"/>
    </xf>
    <xf numFmtId="0" fontId="12" fillId="0" borderId="0" xfId="0" applyFont="1" applyAlignment="1">
      <alignment/>
    </xf>
    <xf numFmtId="0" fontId="11" fillId="0" borderId="0" xfId="0" applyFont="1" applyAlignment="1">
      <alignment/>
    </xf>
    <xf numFmtId="0" fontId="12" fillId="0" borderId="18" xfId="0" applyFont="1" applyBorder="1" applyAlignment="1">
      <alignment vertical="top" wrapText="1"/>
    </xf>
    <xf numFmtId="0" fontId="12" fillId="0" borderId="19" xfId="0" applyFont="1" applyBorder="1" applyAlignment="1">
      <alignment vertical="top" wrapText="1"/>
    </xf>
    <xf numFmtId="0" fontId="14" fillId="0" borderId="19" xfId="0" applyFont="1" applyBorder="1" applyAlignment="1">
      <alignment vertical="top" wrapText="1"/>
    </xf>
    <xf numFmtId="0" fontId="12" fillId="0" borderId="20" xfId="0" applyFont="1" applyBorder="1" applyAlignment="1">
      <alignment vertical="top" wrapText="1"/>
    </xf>
    <xf numFmtId="0" fontId="12" fillId="0" borderId="21" xfId="0" applyFont="1" applyBorder="1" applyAlignment="1">
      <alignment vertical="top" wrapText="1"/>
    </xf>
    <xf numFmtId="0" fontId="14" fillId="0" borderId="21" xfId="0" applyFont="1" applyBorder="1" applyAlignment="1">
      <alignment vertical="top" wrapText="1"/>
    </xf>
    <xf numFmtId="0" fontId="12" fillId="0" borderId="0" xfId="0" applyFont="1" applyAlignment="1">
      <alignment wrapText="1"/>
    </xf>
    <xf numFmtId="0" fontId="15" fillId="0" borderId="0" xfId="0" applyFont="1" applyAlignment="1">
      <alignment/>
    </xf>
    <xf numFmtId="11" fontId="6" fillId="0" borderId="8" xfId="0" applyNumberFormat="1" applyFont="1" applyFill="1" applyBorder="1" applyAlignment="1">
      <alignment horizontal="center" vertical="center"/>
    </xf>
    <xf numFmtId="11" fontId="6" fillId="0" borderId="2" xfId="0" applyNumberFormat="1" applyFont="1" applyFill="1" applyBorder="1" applyAlignment="1">
      <alignment horizontal="center"/>
    </xf>
    <xf numFmtId="0" fontId="0" fillId="0" borderId="0" xfId="0" applyBorder="1" applyAlignment="1">
      <alignment/>
    </xf>
    <xf numFmtId="174" fontId="6" fillId="3" borderId="22" xfId="15" applyNumberFormat="1" applyFont="1" applyFill="1" applyBorder="1" applyAlignment="1">
      <alignment/>
    </xf>
    <xf numFmtId="0" fontId="6" fillId="0" borderId="23" xfId="0" applyFont="1" applyBorder="1" applyAlignment="1">
      <alignment/>
    </xf>
    <xf numFmtId="0" fontId="0" fillId="0" borderId="1" xfId="0" applyBorder="1" applyAlignment="1">
      <alignment/>
    </xf>
    <xf numFmtId="11" fontId="6" fillId="0" borderId="0" xfId="0" applyNumberFormat="1" applyFont="1" applyFill="1" applyBorder="1" applyAlignment="1">
      <alignment horizontal="center"/>
    </xf>
    <xf numFmtId="0" fontId="8" fillId="0" borderId="0" xfId="0" applyFont="1" applyFill="1" applyAlignment="1">
      <alignment horizontal="center" vertical="top"/>
    </xf>
    <xf numFmtId="186" fontId="6" fillId="0" borderId="0" xfId="0" applyNumberFormat="1" applyFont="1" applyFill="1" applyBorder="1" applyAlignment="1">
      <alignment horizontal="center"/>
    </xf>
    <xf numFmtId="0" fontId="0" fillId="0" borderId="0" xfId="0" applyFill="1" applyBorder="1" applyAlignment="1">
      <alignment horizontal="center"/>
    </xf>
    <xf numFmtId="186" fontId="6" fillId="0" borderId="0" xfId="0" applyNumberFormat="1" applyFont="1" applyFill="1" applyBorder="1" applyAlignment="1">
      <alignment horizontal="center" vertical="center"/>
    </xf>
    <xf numFmtId="0" fontId="6" fillId="0" borderId="0" xfId="0" applyFont="1" applyFill="1" applyAlignment="1">
      <alignment/>
    </xf>
    <xf numFmtId="0" fontId="0" fillId="0" borderId="0" xfId="0" applyFill="1" applyAlignment="1">
      <alignment/>
    </xf>
    <xf numFmtId="0" fontId="10" fillId="0" borderId="0" xfId="0" applyFont="1" applyBorder="1" applyAlignment="1">
      <alignment horizontal="left"/>
    </xf>
    <xf numFmtId="0" fontId="6" fillId="0" borderId="22" xfId="0" applyFont="1" applyBorder="1" applyAlignment="1">
      <alignment horizontal="right"/>
    </xf>
    <xf numFmtId="173" fontId="6" fillId="3" borderId="22" xfId="15" applyNumberFormat="1" applyFont="1" applyFill="1" applyBorder="1" applyAlignment="1">
      <alignment/>
    </xf>
    <xf numFmtId="2" fontId="6" fillId="0" borderId="0" xfId="0" applyNumberFormat="1" applyFont="1" applyFill="1" applyBorder="1" applyAlignment="1">
      <alignment horizontal="center"/>
    </xf>
    <xf numFmtId="0" fontId="6" fillId="0" borderId="0" xfId="0" applyFont="1" applyFill="1" applyBorder="1" applyAlignment="1">
      <alignment horizontal="center" vertical="center"/>
    </xf>
    <xf numFmtId="0" fontId="8" fillId="0" borderId="0" xfId="0" applyFont="1" applyFill="1" applyAlignment="1">
      <alignment horizontal="right"/>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0" fillId="0" borderId="4" xfId="0" applyBorder="1" applyAlignment="1">
      <alignment/>
    </xf>
    <xf numFmtId="11" fontId="6" fillId="2" borderId="24" xfId="0" applyNumberFormat="1" applyFont="1" applyFill="1" applyBorder="1" applyAlignment="1">
      <alignment horizontal="center" vertical="center"/>
    </xf>
    <xf numFmtId="11" fontId="6" fillId="0" borderId="24" xfId="0" applyNumberFormat="1" applyFont="1" applyFill="1" applyBorder="1" applyAlignment="1">
      <alignment horizontal="center" vertical="center"/>
    </xf>
    <xf numFmtId="173" fontId="6" fillId="4" borderId="22" xfId="15" applyNumberFormat="1" applyFont="1" applyFill="1" applyBorder="1" applyAlignment="1">
      <alignment/>
    </xf>
    <xf numFmtId="0" fontId="6" fillId="3" borderId="22" xfId="0" applyFont="1" applyFill="1" applyBorder="1" applyAlignment="1">
      <alignment horizontal="center" vertical="center"/>
    </xf>
    <xf numFmtId="0" fontId="0" fillId="0" borderId="9" xfId="0" applyBorder="1" applyAlignment="1">
      <alignment/>
    </xf>
    <xf numFmtId="0" fontId="6" fillId="0" borderId="4" xfId="0" applyFont="1" applyBorder="1" applyAlignment="1">
      <alignment horizontal="right"/>
    </xf>
    <xf numFmtId="0" fontId="6" fillId="0" borderId="25" xfId="0" applyFont="1" applyBorder="1" applyAlignment="1">
      <alignment horizontal="right"/>
    </xf>
    <xf numFmtId="0" fontId="6" fillId="0" borderId="0" xfId="0" applyFont="1" applyBorder="1" applyAlignment="1">
      <alignment horizontal="left" vertical="center"/>
    </xf>
    <xf numFmtId="174" fontId="6" fillId="0" borderId="25" xfId="15" applyNumberFormat="1" applyFont="1" applyBorder="1" applyAlignment="1">
      <alignment/>
    </xf>
    <xf numFmtId="0" fontId="6" fillId="0" borderId="26" xfId="0" applyFont="1" applyBorder="1" applyAlignment="1" quotePrefix="1">
      <alignment horizontal="left" vertical="center"/>
    </xf>
    <xf numFmtId="0" fontId="8" fillId="0" borderId="1" xfId="0" applyFont="1" applyBorder="1" applyAlignment="1">
      <alignment horizontal="left" vertical="center"/>
    </xf>
    <xf numFmtId="198" fontId="6" fillId="0" borderId="0" xfId="0" applyNumberFormat="1" applyFont="1" applyBorder="1" applyAlignment="1">
      <alignment horizontal="left"/>
    </xf>
    <xf numFmtId="174" fontId="6" fillId="0" borderId="1" xfId="15" applyNumberFormat="1" applyFont="1" applyBorder="1" applyAlignment="1">
      <alignment/>
    </xf>
    <xf numFmtId="0" fontId="8" fillId="0" borderId="9" xfId="0" applyFont="1" applyBorder="1" applyAlignment="1">
      <alignment horizontal="left" vertical="center"/>
    </xf>
    <xf numFmtId="0" fontId="6" fillId="0" borderId="2" xfId="0" applyFont="1" applyBorder="1" applyAlignment="1">
      <alignment horizontal="right"/>
    </xf>
    <xf numFmtId="200" fontId="6" fillId="0" borderId="2" xfId="0" applyNumberFormat="1" applyFont="1" applyBorder="1" applyAlignment="1">
      <alignment horizontal="left"/>
    </xf>
    <xf numFmtId="173" fontId="6" fillId="0" borderId="9" xfId="15" applyNumberFormat="1" applyFont="1" applyFill="1" applyBorder="1" applyAlignment="1">
      <alignment/>
    </xf>
    <xf numFmtId="0" fontId="6" fillId="0" borderId="17" xfId="0" applyFont="1" applyBorder="1" applyAlignment="1">
      <alignment/>
    </xf>
    <xf numFmtId="0" fontId="6" fillId="0" borderId="3" xfId="0" applyFont="1" applyFill="1" applyBorder="1" applyAlignment="1">
      <alignment horizontal="center" wrapText="1"/>
    </xf>
    <xf numFmtId="2" fontId="6" fillId="0" borderId="6" xfId="0" applyNumberFormat="1" applyFont="1" applyFill="1" applyBorder="1" applyAlignment="1">
      <alignment horizontal="center"/>
    </xf>
    <xf numFmtId="2" fontId="6" fillId="0" borderId="8" xfId="0" applyNumberFormat="1" applyFont="1" applyFill="1" applyBorder="1" applyAlignment="1">
      <alignment horizontal="center"/>
    </xf>
    <xf numFmtId="0" fontId="6" fillId="0" borderId="8" xfId="0" applyFont="1" applyBorder="1" applyAlignment="1">
      <alignment horizontal="center" wrapText="1"/>
    </xf>
    <xf numFmtId="0" fontId="6" fillId="0" borderId="27" xfId="0" applyFont="1" applyBorder="1" applyAlignment="1" quotePrefix="1">
      <alignment horizontal="left" vertical="center"/>
    </xf>
    <xf numFmtId="0" fontId="6" fillId="5" borderId="3" xfId="0" applyFont="1" applyFill="1" applyBorder="1" applyAlignment="1">
      <alignment horizontal="center" wrapText="1"/>
    </xf>
    <xf numFmtId="192" fontId="6" fillId="5" borderId="6" xfId="0" applyNumberFormat="1" applyFont="1" applyFill="1" applyBorder="1" applyAlignment="1">
      <alignment horizontal="center"/>
    </xf>
    <xf numFmtId="192" fontId="6" fillId="5" borderId="8" xfId="0" applyNumberFormat="1" applyFont="1" applyFill="1" applyBorder="1" applyAlignment="1">
      <alignment horizontal="center"/>
    </xf>
    <xf numFmtId="11" fontId="6" fillId="5" borderId="8" xfId="0" applyNumberFormat="1" applyFont="1" applyFill="1" applyBorder="1" applyAlignment="1">
      <alignment horizontal="center"/>
    </xf>
    <xf numFmtId="0" fontId="6" fillId="5" borderId="8" xfId="0" applyFont="1" applyFill="1" applyBorder="1" applyAlignment="1">
      <alignment horizontal="center"/>
    </xf>
    <xf numFmtId="11" fontId="6" fillId="5" borderId="8" xfId="0" applyNumberFormat="1" applyFont="1" applyFill="1" applyBorder="1" applyAlignment="1">
      <alignment horizontal="center" vertical="center"/>
    </xf>
    <xf numFmtId="11" fontId="6" fillId="5" borderId="2" xfId="0" applyNumberFormat="1" applyFont="1" applyFill="1" applyBorder="1" applyAlignment="1">
      <alignment horizontal="center" vertical="center"/>
    </xf>
    <xf numFmtId="4" fontId="6" fillId="5" borderId="25" xfId="0" applyNumberFormat="1" applyFont="1" applyFill="1" applyBorder="1" applyAlignment="1">
      <alignment horizontal="center"/>
    </xf>
    <xf numFmtId="197" fontId="6" fillId="3" borderId="0" xfId="0" applyNumberFormat="1" applyFont="1" applyFill="1" applyBorder="1" applyAlignment="1">
      <alignment horizontal="left"/>
    </xf>
    <xf numFmtId="2" fontId="8" fillId="3" borderId="0" xfId="21" applyNumberFormat="1" applyFont="1" applyFill="1" applyBorder="1" applyAlignment="1">
      <alignment horizontal="left" vertical="center"/>
    </xf>
    <xf numFmtId="11" fontId="6" fillId="5" borderId="6" xfId="0" applyNumberFormat="1" applyFont="1" applyFill="1" applyBorder="1" applyAlignment="1">
      <alignment horizontal="center"/>
    </xf>
    <xf numFmtId="2" fontId="6" fillId="2" borderId="28" xfId="0" applyNumberFormat="1" applyFont="1" applyFill="1" applyBorder="1" applyAlignment="1">
      <alignment horizontal="center"/>
    </xf>
    <xf numFmtId="199" fontId="6" fillId="0" borderId="27" xfId="0" applyNumberFormat="1" applyFont="1" applyFill="1" applyBorder="1" applyAlignment="1">
      <alignment horizontal="center" vertical="center"/>
    </xf>
    <xf numFmtId="4" fontId="6" fillId="5" borderId="29" xfId="0" applyNumberFormat="1" applyFont="1" applyFill="1" applyBorder="1" applyAlignment="1">
      <alignment horizontal="center"/>
    </xf>
    <xf numFmtId="2" fontId="6" fillId="5" borderId="30" xfId="0" applyNumberFormat="1" applyFont="1" applyFill="1" applyBorder="1" applyAlignment="1">
      <alignment horizontal="center"/>
    </xf>
    <xf numFmtId="2" fontId="6" fillId="5" borderId="31" xfId="0" applyNumberFormat="1" applyFont="1" applyFill="1" applyBorder="1" applyAlignment="1">
      <alignment horizontal="center"/>
    </xf>
    <xf numFmtId="2" fontId="6" fillId="5" borderId="32" xfId="0" applyNumberFormat="1" applyFont="1" applyFill="1" applyBorder="1" applyAlignment="1">
      <alignment horizontal="center"/>
    </xf>
    <xf numFmtId="0" fontId="0" fillId="0" borderId="0" xfId="0" applyAlignment="1">
      <alignment wrapText="1"/>
    </xf>
    <xf numFmtId="0" fontId="15" fillId="0" borderId="0" xfId="0" applyFont="1" applyAlignment="1">
      <alignment wrapText="1"/>
    </xf>
    <xf numFmtId="3" fontId="8" fillId="0" borderId="2" xfId="0" applyNumberFormat="1" applyFont="1" applyFill="1" applyBorder="1" applyAlignment="1">
      <alignment horizontal="left" vertical="center"/>
    </xf>
    <xf numFmtId="186" fontId="6" fillId="5" borderId="1" xfId="0" applyNumberFormat="1" applyFont="1" applyFill="1" applyBorder="1" applyAlignment="1">
      <alignment horizontal="center" vertical="center"/>
    </xf>
    <xf numFmtId="4" fontId="6" fillId="5" borderId="33" xfId="0" applyNumberFormat="1" applyFont="1" applyFill="1" applyBorder="1" applyAlignment="1">
      <alignment horizontal="center" vertical="center"/>
    </xf>
    <xf numFmtId="0" fontId="16" fillId="0" borderId="0" xfId="0" applyFont="1" applyAlignment="1">
      <alignment wrapText="1"/>
    </xf>
    <xf numFmtId="2" fontId="6" fillId="2" borderId="26" xfId="0" applyNumberFormat="1" applyFont="1" applyFill="1" applyBorder="1" applyAlignment="1">
      <alignment horizontal="center"/>
    </xf>
    <xf numFmtId="2" fontId="6" fillId="2" borderId="34" xfId="0" applyNumberFormat="1" applyFont="1" applyFill="1" applyBorder="1" applyAlignment="1">
      <alignment horizontal="center"/>
    </xf>
    <xf numFmtId="0" fontId="6" fillId="2" borderId="25" xfId="0" applyFont="1" applyFill="1" applyBorder="1" applyAlignment="1">
      <alignment horizontal="center" wrapText="1"/>
    </xf>
    <xf numFmtId="0" fontId="0" fillId="0" borderId="26" xfId="0" applyBorder="1" applyAlignment="1">
      <alignment horizontal="center" wrapText="1"/>
    </xf>
    <xf numFmtId="4" fontId="6" fillId="2" borderId="7" xfId="0" applyNumberFormat="1" applyFont="1" applyFill="1" applyBorder="1" applyAlignment="1">
      <alignment horizontal="center"/>
    </xf>
    <xf numFmtId="0" fontId="0" fillId="0" borderId="15" xfId="0" applyBorder="1" applyAlignment="1">
      <alignment horizontal="center"/>
    </xf>
    <xf numFmtId="0" fontId="12" fillId="0" borderId="0" xfId="0" applyFont="1" applyAlignment="1">
      <alignment wrapText="1"/>
    </xf>
    <xf numFmtId="0" fontId="15" fillId="0" borderId="0" xfId="0" applyFont="1" applyAlignment="1">
      <alignment wrapText="1"/>
    </xf>
    <xf numFmtId="0" fontId="11" fillId="0" borderId="0" xfId="0" applyFont="1" applyAlignment="1">
      <alignment horizontal="center" wrapText="1"/>
    </xf>
    <xf numFmtId="0" fontId="15" fillId="0" borderId="0" xfId="0" applyFont="1" applyAlignment="1">
      <alignment/>
    </xf>
    <xf numFmtId="0" fontId="0" fillId="0" borderId="0" xfId="0" applyAlignment="1">
      <alignment wrapText="1"/>
    </xf>
    <xf numFmtId="0" fontId="17" fillId="0" borderId="0" xfId="0" applyFont="1" applyAlignment="1">
      <alignment wrapText="1"/>
    </xf>
    <xf numFmtId="0" fontId="6" fillId="0" borderId="4"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4" fontId="6" fillId="2" borderId="5" xfId="0" applyNumberFormat="1" applyFont="1" applyFill="1" applyBorder="1" applyAlignment="1">
      <alignment horizontal="center"/>
    </xf>
    <xf numFmtId="0" fontId="0" fillId="0" borderId="14" xfId="0" applyBorder="1" applyAlignment="1">
      <alignment horizontal="center"/>
    </xf>
    <xf numFmtId="186" fontId="6" fillId="2" borderId="35" xfId="0" applyNumberFormat="1" applyFont="1" applyFill="1" applyBorder="1" applyAlignment="1">
      <alignment horizontal="center" vertical="center"/>
    </xf>
    <xf numFmtId="0" fontId="0" fillId="0" borderId="16" xfId="0" applyBorder="1" applyAlignment="1">
      <alignment horizontal="center" vertical="center"/>
    </xf>
    <xf numFmtId="4" fontId="6" fillId="2" borderId="36" xfId="0" applyNumberFormat="1" applyFont="1" applyFill="1" applyBorder="1" applyAlignment="1">
      <alignment horizontal="center"/>
    </xf>
    <xf numFmtId="0" fontId="0" fillId="0" borderId="37" xfId="0" applyBorder="1" applyAlignment="1">
      <alignment horizontal="center"/>
    </xf>
    <xf numFmtId="4" fontId="6" fillId="2" borderId="1" xfId="0" applyNumberFormat="1" applyFont="1" applyFill="1" applyBorder="1" applyAlignment="1">
      <alignment horizontal="center"/>
    </xf>
    <xf numFmtId="0" fontId="0" fillId="0" borderId="27" xfId="0" applyBorder="1" applyAlignment="1">
      <alignment horizontal="center"/>
    </xf>
    <xf numFmtId="4" fontId="6" fillId="2" borderId="38" xfId="0" applyNumberFormat="1" applyFont="1" applyFill="1" applyBorder="1" applyAlignment="1">
      <alignment horizontal="center"/>
    </xf>
    <xf numFmtId="0" fontId="0" fillId="0" borderId="34" xfId="0" applyBorder="1" applyAlignment="1">
      <alignment horizontal="center"/>
    </xf>
    <xf numFmtId="186" fontId="6" fillId="2" borderId="35" xfId="0" applyNumberFormat="1" applyFont="1" applyFill="1" applyBorder="1" applyAlignment="1">
      <alignment horizontal="center"/>
    </xf>
    <xf numFmtId="0" fontId="0" fillId="0" borderId="16" xfId="0" applyBorder="1" applyAlignment="1">
      <alignment horizontal="center"/>
    </xf>
    <xf numFmtId="186" fontId="6" fillId="2" borderId="7" xfId="0" applyNumberFormat="1" applyFont="1" applyFill="1" applyBorder="1" applyAlignment="1">
      <alignment horizontal="center" vertical="center"/>
    </xf>
    <xf numFmtId="0" fontId="0" fillId="0" borderId="15" xfId="0" applyBorder="1" applyAlignment="1">
      <alignment horizontal="center" vertical="center"/>
    </xf>
    <xf numFmtId="0" fontId="6" fillId="2" borderId="4" xfId="0" applyFont="1" applyFill="1" applyBorder="1" applyAlignment="1">
      <alignment horizontal="center" wrapText="1"/>
    </xf>
    <xf numFmtId="0" fontId="0" fillId="0" borderId="23" xfId="0" applyBorder="1" applyAlignment="1">
      <alignment horizontal="center" wrapText="1"/>
    </xf>
    <xf numFmtId="0" fontId="6" fillId="0" borderId="26"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0" fillId="0" borderId="41" xfId="0" applyBorder="1" applyAlignment="1">
      <alignment/>
    </xf>
    <xf numFmtId="0" fontId="0" fillId="0" borderId="0" xfId="0" applyAlignment="1">
      <alignment/>
    </xf>
    <xf numFmtId="0" fontId="0" fillId="0" borderId="0" xfId="0" applyAlignment="1">
      <alignment horizontal="center"/>
    </xf>
    <xf numFmtId="0" fontId="0" fillId="0" borderId="2" xfId="0" applyBorder="1" applyAlignment="1">
      <alignment horizontal="center"/>
    </xf>
    <xf numFmtId="2" fontId="6" fillId="2" borderId="7" xfId="0" applyNumberFormat="1" applyFont="1"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2" fontId="6" fillId="2" borderId="5" xfId="0" applyNumberFormat="1" applyFont="1" applyFill="1" applyBorder="1" applyAlignment="1">
      <alignment horizontal="center"/>
    </xf>
    <xf numFmtId="0" fontId="0" fillId="2" borderId="14" xfId="0" applyFill="1" applyBorder="1" applyAlignment="1">
      <alignment horizontal="center"/>
    </xf>
    <xf numFmtId="186" fontId="6" fillId="2" borderId="7" xfId="0" applyNumberFormat="1" applyFont="1" applyFill="1" applyBorder="1" applyAlignment="1">
      <alignment horizontal="center"/>
    </xf>
    <xf numFmtId="4" fontId="6" fillId="2" borderId="35" xfId="0" applyNumberFormat="1" applyFont="1" applyFill="1" applyBorder="1" applyAlignment="1">
      <alignment horizontal="center"/>
    </xf>
    <xf numFmtId="0" fontId="0" fillId="2" borderId="23" xfId="0" applyFill="1" applyBorder="1" applyAlignment="1">
      <alignment horizontal="center" wrapText="1"/>
    </xf>
    <xf numFmtId="4" fontId="6" fillId="2" borderId="7" xfId="0" applyNumberFormat="1" applyFont="1" applyFill="1" applyBorder="1" applyAlignment="1">
      <alignment horizontal="center" vertical="center"/>
    </xf>
    <xf numFmtId="0" fontId="0" fillId="2" borderId="15" xfId="0" applyFill="1" applyBorder="1" applyAlignment="1">
      <alignment horizontal="center" vertical="center"/>
    </xf>
    <xf numFmtId="0" fontId="6" fillId="2" borderId="9" xfId="0" applyFont="1" applyFill="1" applyBorder="1" applyAlignment="1">
      <alignment horizontal="center" wrapText="1"/>
    </xf>
    <xf numFmtId="0" fontId="0" fillId="0" borderId="0" xfId="0" applyBorder="1" applyAlignment="1">
      <alignment horizontal="center"/>
    </xf>
    <xf numFmtId="0" fontId="0" fillId="0" borderId="0" xfId="0" applyBorder="1" applyAlignment="1">
      <alignment/>
    </xf>
    <xf numFmtId="165" fontId="6" fillId="2" borderId="7" xfId="0" applyNumberFormat="1" applyFont="1" applyFill="1" applyBorder="1" applyAlignment="1">
      <alignment horizontal="center"/>
    </xf>
    <xf numFmtId="0" fontId="0" fillId="2" borderId="26" xfId="0" applyFill="1" applyBorder="1" applyAlignment="1">
      <alignment horizontal="center" wrapText="1"/>
    </xf>
    <xf numFmtId="2" fontId="6" fillId="2" borderId="35"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5"/>
  <sheetViews>
    <sheetView workbookViewId="0" topLeftCell="A16">
      <selection activeCell="K24" sqref="K24"/>
    </sheetView>
  </sheetViews>
  <sheetFormatPr defaultColWidth="9.140625" defaultRowHeight="12.75"/>
  <cols>
    <col min="1" max="1" width="9.140625" style="66" customWidth="1"/>
    <col min="2" max="2" width="11.421875" style="66" customWidth="1"/>
    <col min="3" max="3" width="2.7109375" style="66" customWidth="1"/>
    <col min="4" max="4" width="15.28125" style="66" customWidth="1"/>
    <col min="5" max="5" width="16.57421875" style="66" customWidth="1"/>
    <col min="6" max="6" width="10.8515625" style="66" customWidth="1"/>
    <col min="7" max="16384" width="9.140625" style="66" customWidth="1"/>
  </cols>
  <sheetData>
    <row r="1" spans="1:11" ht="41.25" customHeight="1">
      <c r="A1" s="143" t="s">
        <v>40</v>
      </c>
      <c r="B1" s="144"/>
      <c r="C1" s="144"/>
      <c r="D1" s="144"/>
      <c r="E1" s="144"/>
      <c r="F1" s="144"/>
      <c r="G1" s="144"/>
      <c r="H1" s="144"/>
      <c r="I1" s="144"/>
      <c r="J1" s="144"/>
      <c r="K1" s="144"/>
    </row>
    <row r="2" ht="15.75">
      <c r="A2" s="57"/>
    </row>
    <row r="3" spans="1:11" ht="42.75" customHeight="1">
      <c r="A3" s="141" t="s">
        <v>41</v>
      </c>
      <c r="B3" s="144"/>
      <c r="C3" s="144"/>
      <c r="D3" s="144"/>
      <c r="E3" s="144"/>
      <c r="F3" s="144"/>
      <c r="G3" s="144"/>
      <c r="H3" s="144"/>
      <c r="I3" s="144"/>
      <c r="J3" s="144"/>
      <c r="K3" s="144"/>
    </row>
    <row r="4" spans="1:8" ht="15.75">
      <c r="A4" s="141"/>
      <c r="B4" s="142"/>
      <c r="C4" s="142"/>
      <c r="D4" s="142"/>
      <c r="E4" s="142"/>
      <c r="F4" s="142"/>
      <c r="G4" s="142"/>
      <c r="H4" s="142"/>
    </row>
    <row r="5" ht="15.75">
      <c r="A5" s="58" t="s">
        <v>42</v>
      </c>
    </row>
    <row r="6" spans="1:11" ht="33" customHeight="1">
      <c r="A6" s="141" t="s">
        <v>65</v>
      </c>
      <c r="B6" s="142"/>
      <c r="C6" s="142"/>
      <c r="D6" s="142"/>
      <c r="E6" s="142"/>
      <c r="F6" s="142"/>
      <c r="G6" s="142"/>
      <c r="H6" s="142"/>
      <c r="I6" s="142"/>
      <c r="J6" s="142"/>
      <c r="K6" s="142"/>
    </row>
    <row r="7" ht="15.75">
      <c r="A7" s="58"/>
    </row>
    <row r="8" ht="15.75">
      <c r="A8" s="58" t="s">
        <v>43</v>
      </c>
    </row>
    <row r="9" spans="1:11" ht="36.75" customHeight="1">
      <c r="A9" s="141" t="s">
        <v>94</v>
      </c>
      <c r="B9" s="142"/>
      <c r="C9" s="142"/>
      <c r="D9" s="142"/>
      <c r="E9" s="142"/>
      <c r="F9" s="142"/>
      <c r="G9" s="142"/>
      <c r="H9" s="142"/>
      <c r="I9" s="142"/>
      <c r="J9" s="142"/>
      <c r="K9" s="142"/>
    </row>
    <row r="10" ht="15.75">
      <c r="A10" s="57"/>
    </row>
    <row r="11" spans="4:6" ht="40.5" customHeight="1">
      <c r="D11" s="59" t="s">
        <v>44</v>
      </c>
      <c r="E11" s="60" t="s">
        <v>45</v>
      </c>
      <c r="F11" s="61" t="s">
        <v>46</v>
      </c>
    </row>
    <row r="12" spans="4:6" ht="42" customHeight="1">
      <c r="D12" s="62" t="s">
        <v>47</v>
      </c>
      <c r="E12" s="63" t="s">
        <v>45</v>
      </c>
      <c r="F12" s="63" t="s">
        <v>48</v>
      </c>
    </row>
    <row r="13" spans="4:6" ht="15.75">
      <c r="D13" s="62" t="s">
        <v>49</v>
      </c>
      <c r="E13" s="63" t="s">
        <v>50</v>
      </c>
      <c r="F13" s="63"/>
    </row>
    <row r="14" spans="4:6" ht="31.5">
      <c r="D14" s="62" t="s">
        <v>70</v>
      </c>
      <c r="E14" s="63" t="s">
        <v>69</v>
      </c>
      <c r="F14" s="63"/>
    </row>
    <row r="15" spans="4:6" ht="29.25" customHeight="1">
      <c r="D15" s="62" t="s">
        <v>71</v>
      </c>
      <c r="E15" s="63" t="s">
        <v>51</v>
      </c>
      <c r="F15" s="64" t="s">
        <v>52</v>
      </c>
    </row>
    <row r="16" ht="15.75">
      <c r="A16" s="57"/>
    </row>
    <row r="17" ht="15.75">
      <c r="A17" s="58" t="s">
        <v>53</v>
      </c>
    </row>
    <row r="18" spans="1:10" ht="97.5" customHeight="1">
      <c r="A18" s="141" t="s">
        <v>97</v>
      </c>
      <c r="B18" s="142"/>
      <c r="C18" s="142"/>
      <c r="D18" s="142"/>
      <c r="E18" s="142"/>
      <c r="F18" s="142"/>
      <c r="G18" s="142"/>
      <c r="H18" s="142"/>
      <c r="I18" s="142"/>
      <c r="J18" s="142"/>
    </row>
    <row r="19" spans="1:10" ht="19.5" customHeight="1">
      <c r="A19" s="65"/>
      <c r="B19" s="130"/>
      <c r="C19" s="130"/>
      <c r="D19" s="130"/>
      <c r="E19" s="130"/>
      <c r="F19" s="130"/>
      <c r="G19" s="130"/>
      <c r="H19" s="130"/>
      <c r="I19" s="130"/>
      <c r="J19" s="130"/>
    </row>
    <row r="20" spans="1:10" ht="63" customHeight="1">
      <c r="A20" s="141" t="s">
        <v>98</v>
      </c>
      <c r="B20" s="145"/>
      <c r="C20" s="145"/>
      <c r="D20" s="145"/>
      <c r="E20" s="145"/>
      <c r="F20" s="145"/>
      <c r="G20" s="145"/>
      <c r="H20" s="145"/>
      <c r="I20" s="145"/>
      <c r="J20" s="145"/>
    </row>
    <row r="21" spans="1:10" ht="17.25" customHeight="1">
      <c r="A21" s="65"/>
      <c r="B21" s="129"/>
      <c r="C21" s="129"/>
      <c r="D21" s="129"/>
      <c r="E21" s="129"/>
      <c r="F21" s="129"/>
      <c r="G21" s="129"/>
      <c r="H21" s="129"/>
      <c r="I21" s="129"/>
      <c r="J21" s="129"/>
    </row>
    <row r="22" spans="1:10" ht="81.75" customHeight="1">
      <c r="A22" s="146" t="s">
        <v>91</v>
      </c>
      <c r="B22" s="145"/>
      <c r="C22" s="145"/>
      <c r="D22" s="145"/>
      <c r="E22" s="145"/>
      <c r="F22" s="145"/>
      <c r="G22" s="145"/>
      <c r="H22" s="145"/>
      <c r="I22" s="145"/>
      <c r="J22" s="145"/>
    </row>
    <row r="23" spans="1:10" ht="20.25" customHeight="1">
      <c r="A23" s="134"/>
      <c r="B23" s="129"/>
      <c r="C23" s="129"/>
      <c r="D23" s="129"/>
      <c r="E23" s="129"/>
      <c r="F23" s="129"/>
      <c r="G23" s="129"/>
      <c r="H23" s="129"/>
      <c r="I23" s="129"/>
      <c r="J23" s="129"/>
    </row>
    <row r="24" ht="15.75">
      <c r="A24" s="58" t="s">
        <v>54</v>
      </c>
    </row>
    <row r="25" spans="1:10" ht="67.5" customHeight="1">
      <c r="A25" s="141" t="s">
        <v>99</v>
      </c>
      <c r="B25" s="142"/>
      <c r="C25" s="142"/>
      <c r="D25" s="142"/>
      <c r="E25" s="142"/>
      <c r="F25" s="142"/>
      <c r="G25" s="142"/>
      <c r="H25" s="142"/>
      <c r="I25" s="142"/>
      <c r="J25" s="142"/>
    </row>
  </sheetData>
  <mergeCells count="9">
    <mergeCell ref="A18:J18"/>
    <mergeCell ref="A25:J25"/>
    <mergeCell ref="A4:H4"/>
    <mergeCell ref="A1:K1"/>
    <mergeCell ref="A3:K3"/>
    <mergeCell ref="A6:K6"/>
    <mergeCell ref="A9:K9"/>
    <mergeCell ref="A20:J20"/>
    <mergeCell ref="A22:J22"/>
  </mergeCells>
  <printOptions/>
  <pageMargins left="0.75" right="0.75" top="0.51" bottom="0.66" header="0.5" footer="0.32"/>
  <pageSetup horizontalDpi="600" verticalDpi="600" orientation="landscape" r:id="rId1"/>
  <headerFooter alignWithMargins="0">
    <oddFooter>&amp;LDISCLAIMER:  NDEQ does not guarantee the accuracy and is not responsible for errors/omissions in the information contained herin.  All calculations are subject to review by NDEQ.</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R142"/>
  <sheetViews>
    <sheetView tabSelected="1" workbookViewId="0" topLeftCell="A58">
      <selection activeCell="G22" sqref="G22:H23"/>
    </sheetView>
  </sheetViews>
  <sheetFormatPr defaultColWidth="9.140625" defaultRowHeight="12.75"/>
  <cols>
    <col min="1" max="1" width="1.8515625" style="0" customWidth="1"/>
    <col min="2" max="2" width="18.421875" style="0" customWidth="1"/>
    <col min="3" max="3" width="14.421875" style="0" customWidth="1"/>
    <col min="4" max="4" width="15.28125" style="0" customWidth="1"/>
    <col min="5" max="5" width="11.28125" style="0" customWidth="1"/>
    <col min="6" max="6" width="12.8515625" style="0" customWidth="1"/>
    <col min="7" max="7" width="11.00390625" style="0" customWidth="1"/>
    <col min="8" max="8" width="10.7109375" style="0" customWidth="1"/>
    <col min="9" max="9" width="5.140625" style="0" customWidth="1"/>
  </cols>
  <sheetData>
    <row r="1" spans="3:9" ht="12.75">
      <c r="C1" s="173" t="s">
        <v>37</v>
      </c>
      <c r="D1" s="173"/>
      <c r="E1" s="173"/>
      <c r="F1" s="172"/>
      <c r="G1" s="172"/>
      <c r="H1" s="172"/>
      <c r="I1" s="172"/>
    </row>
    <row r="2" spans="3:9" ht="13.5" thickBot="1">
      <c r="C2" s="174" t="s">
        <v>72</v>
      </c>
      <c r="D2" s="174"/>
      <c r="E2" s="174"/>
      <c r="F2" s="172"/>
      <c r="G2" s="172"/>
      <c r="H2" s="172"/>
      <c r="I2" s="172"/>
    </row>
    <row r="3" spans="2:18" ht="15">
      <c r="B3" s="169" t="s">
        <v>38</v>
      </c>
      <c r="C3" s="170"/>
      <c r="D3" s="170"/>
      <c r="E3" s="170"/>
      <c r="F3" s="170"/>
      <c r="G3" s="170"/>
      <c r="H3" s="171"/>
      <c r="I3" s="69"/>
      <c r="J3" s="1"/>
      <c r="K3" s="1"/>
      <c r="L3" s="1"/>
      <c r="M3" s="1"/>
      <c r="N3" s="1"/>
      <c r="O3" s="1"/>
      <c r="P3" s="1"/>
      <c r="Q3" s="1"/>
      <c r="R3" s="1"/>
    </row>
    <row r="4" spans="2:18" ht="31.5" customHeight="1">
      <c r="B4" s="2" t="s">
        <v>96</v>
      </c>
      <c r="C4" s="96"/>
      <c r="D4" s="3"/>
      <c r="E4" s="4" t="s">
        <v>73</v>
      </c>
      <c r="F4" s="120">
        <v>447</v>
      </c>
      <c r="G4" s="101"/>
      <c r="H4" s="111"/>
      <c r="I4" s="1"/>
      <c r="J4" s="1"/>
      <c r="K4" s="1"/>
      <c r="L4" s="1"/>
      <c r="M4" s="1"/>
      <c r="N4" s="1"/>
      <c r="O4" s="1"/>
      <c r="P4" s="1"/>
      <c r="Q4" s="1"/>
      <c r="R4" s="1"/>
    </row>
    <row r="5" spans="2:18" ht="18">
      <c r="B5" s="99" t="s">
        <v>74</v>
      </c>
      <c r="C5" s="121">
        <v>0.5</v>
      </c>
      <c r="D5" s="3"/>
      <c r="E5" s="4" t="s">
        <v>75</v>
      </c>
      <c r="F5" s="100">
        <f>F4*0.746*0.9</f>
        <v>300.1158</v>
      </c>
      <c r="G5" s="101"/>
      <c r="H5" s="124"/>
      <c r="I5" s="1"/>
      <c r="J5" s="1"/>
      <c r="K5" s="1"/>
      <c r="L5" s="1"/>
      <c r="M5" s="1"/>
      <c r="N5" s="1"/>
      <c r="O5" s="1"/>
      <c r="P5" s="1"/>
      <c r="Q5" s="1"/>
      <c r="R5" s="1"/>
    </row>
    <row r="6" spans="2:18" ht="18.75" thickBot="1">
      <c r="B6" s="102" t="s">
        <v>76</v>
      </c>
      <c r="C6" s="131">
        <v>137000</v>
      </c>
      <c r="D6" s="5"/>
      <c r="E6" s="103" t="s">
        <v>77</v>
      </c>
      <c r="F6" s="104">
        <f>(7000*F4/1000000)/($C$6/1000000)</f>
        <v>22.83941605839416</v>
      </c>
      <c r="G6" s="105"/>
      <c r="H6" s="106"/>
      <c r="I6" s="1"/>
      <c r="J6" s="1"/>
      <c r="K6" s="1"/>
      <c r="L6" s="1"/>
      <c r="M6" s="1"/>
      <c r="N6" s="1"/>
      <c r="O6" s="1"/>
      <c r="P6" s="1"/>
      <c r="Q6" s="1"/>
      <c r="R6" s="1"/>
    </row>
    <row r="7" spans="2:18" ht="48.75" thickBot="1">
      <c r="B7" s="6" t="s">
        <v>4</v>
      </c>
      <c r="C7" s="6"/>
      <c r="D7" s="112" t="s">
        <v>78</v>
      </c>
      <c r="E7" s="107" t="s">
        <v>79</v>
      </c>
      <c r="F7" s="8" t="s">
        <v>80</v>
      </c>
      <c r="G7" s="112" t="s">
        <v>8</v>
      </c>
      <c r="H7" s="112" t="s">
        <v>9</v>
      </c>
      <c r="I7" s="1"/>
      <c r="J7" s="1"/>
      <c r="K7" s="1"/>
      <c r="L7" s="1"/>
      <c r="M7" s="1"/>
      <c r="N7" s="1"/>
      <c r="O7" s="1"/>
      <c r="P7" s="1"/>
      <c r="Q7" s="1"/>
      <c r="R7" s="1"/>
    </row>
    <row r="8" spans="2:18" ht="15">
      <c r="B8" s="9" t="s">
        <v>10</v>
      </c>
      <c r="C8" s="11"/>
      <c r="D8" s="122">
        <v>0.0022</v>
      </c>
      <c r="E8" s="108" t="s">
        <v>81</v>
      </c>
      <c r="F8" s="11" t="s">
        <v>11</v>
      </c>
      <c r="G8" s="119">
        <f aca="true" t="shared" si="0" ref="G8:G13">$D8*F$4</f>
        <v>0.9834</v>
      </c>
      <c r="H8" s="127">
        <f>G8*8760/2000</f>
        <v>4.307292</v>
      </c>
      <c r="I8" s="1"/>
      <c r="J8" s="1"/>
      <c r="K8" s="1"/>
      <c r="L8" s="1"/>
      <c r="M8" s="1"/>
      <c r="N8" s="1"/>
      <c r="O8" s="1"/>
      <c r="P8" s="1"/>
      <c r="Q8" s="1"/>
      <c r="R8" s="1"/>
    </row>
    <row r="9" spans="2:18" ht="16.5">
      <c r="B9" s="12" t="s">
        <v>27</v>
      </c>
      <c r="C9" s="14"/>
      <c r="D9" s="115">
        <v>0.0022</v>
      </c>
      <c r="E9" s="109" t="s">
        <v>81</v>
      </c>
      <c r="F9" s="14" t="s">
        <v>11</v>
      </c>
      <c r="G9" s="125">
        <f t="shared" si="0"/>
        <v>0.9834</v>
      </c>
      <c r="H9" s="126">
        <f>G9*8760/2000</f>
        <v>4.307292</v>
      </c>
      <c r="I9" s="1"/>
      <c r="J9" s="1"/>
      <c r="K9" s="1"/>
      <c r="L9" s="17"/>
      <c r="M9" s="1"/>
      <c r="N9" s="1"/>
      <c r="O9" s="1"/>
      <c r="P9" s="1"/>
      <c r="Q9" s="1"/>
      <c r="R9" s="1"/>
    </row>
    <row r="10" spans="2:18" ht="16.5">
      <c r="B10" s="12" t="s">
        <v>28</v>
      </c>
      <c r="C10" s="14"/>
      <c r="D10" s="115">
        <v>0.00205</v>
      </c>
      <c r="E10" s="109" t="s">
        <v>81</v>
      </c>
      <c r="F10" s="14" t="s">
        <v>11</v>
      </c>
      <c r="G10" s="125">
        <f t="shared" si="0"/>
        <v>0.9163500000000001</v>
      </c>
      <c r="H10" s="126">
        <f aca="true" t="shared" si="1" ref="H10:H15">G10*8760/2000</f>
        <v>4.013613</v>
      </c>
      <c r="I10" s="1"/>
      <c r="J10" s="1"/>
      <c r="K10" s="1"/>
      <c r="L10" s="1"/>
      <c r="M10" s="1"/>
      <c r="N10" s="1"/>
      <c r="O10" s="1"/>
      <c r="P10" s="1"/>
      <c r="Q10" s="1"/>
      <c r="R10" s="1"/>
    </row>
    <row r="11" spans="2:18" ht="16.5">
      <c r="B11" s="12" t="s">
        <v>29</v>
      </c>
      <c r="C11" s="14"/>
      <c r="D11" s="116">
        <v>0.031</v>
      </c>
      <c r="E11" s="109" t="s">
        <v>81</v>
      </c>
      <c r="F11" s="14" t="s">
        <v>11</v>
      </c>
      <c r="G11" s="125">
        <f t="shared" si="0"/>
        <v>13.857</v>
      </c>
      <c r="H11" s="126">
        <f t="shared" si="1"/>
        <v>60.693659999999994</v>
      </c>
      <c r="I11" s="1"/>
      <c r="J11" s="1"/>
      <c r="K11" s="1"/>
      <c r="L11" s="1"/>
      <c r="M11" s="1"/>
      <c r="N11" s="1"/>
      <c r="O11" s="1"/>
      <c r="P11" s="1"/>
      <c r="Q11" s="1"/>
      <c r="R11" s="1"/>
    </row>
    <row r="12" spans="2:18" ht="15">
      <c r="B12" s="12" t="s">
        <v>12</v>
      </c>
      <c r="C12" s="14"/>
      <c r="D12" s="115">
        <v>0.00668</v>
      </c>
      <c r="E12" s="109" t="s">
        <v>81</v>
      </c>
      <c r="F12" s="14" t="s">
        <v>11</v>
      </c>
      <c r="G12" s="125">
        <f t="shared" si="0"/>
        <v>2.98596</v>
      </c>
      <c r="H12" s="126">
        <f t="shared" si="1"/>
        <v>13.078504800000001</v>
      </c>
      <c r="I12" s="1"/>
      <c r="J12" s="1"/>
      <c r="K12" s="1"/>
      <c r="L12" s="1"/>
      <c r="M12" s="1"/>
      <c r="N12" s="1"/>
      <c r="O12" s="1"/>
      <c r="P12" s="1"/>
      <c r="Q12" s="1"/>
      <c r="R12" s="1"/>
    </row>
    <row r="13" spans="2:18" ht="18">
      <c r="B13" s="12" t="s">
        <v>82</v>
      </c>
      <c r="C13" s="14"/>
      <c r="D13" s="115">
        <v>0.00247</v>
      </c>
      <c r="E13" s="109" t="s">
        <v>81</v>
      </c>
      <c r="F13" s="14" t="s">
        <v>11</v>
      </c>
      <c r="G13" s="125">
        <f t="shared" si="0"/>
        <v>1.10409</v>
      </c>
      <c r="H13" s="126">
        <f t="shared" si="1"/>
        <v>4.8359142</v>
      </c>
      <c r="I13" s="1"/>
      <c r="J13" s="1"/>
      <c r="K13" s="1"/>
      <c r="L13" s="1"/>
      <c r="M13" s="1"/>
      <c r="N13" s="1"/>
      <c r="O13" s="1"/>
      <c r="P13" s="1"/>
      <c r="Q13" s="1"/>
      <c r="R13" s="1"/>
    </row>
    <row r="14" spans="2:18" ht="27.75">
      <c r="B14" s="18" t="s">
        <v>31</v>
      </c>
      <c r="C14" s="110"/>
      <c r="D14" s="117">
        <v>0.00118</v>
      </c>
      <c r="E14" s="67" t="s">
        <v>83</v>
      </c>
      <c r="F14" s="20" t="s">
        <v>14</v>
      </c>
      <c r="G14" s="132">
        <f>$F$6*($C$6/1000000)*$D14</f>
        <v>0.003692220000000001</v>
      </c>
      <c r="H14" s="126">
        <f t="shared" si="1"/>
        <v>0.016171923600000002</v>
      </c>
      <c r="I14" s="1"/>
      <c r="J14" s="1"/>
      <c r="K14" s="1"/>
      <c r="L14" s="1"/>
      <c r="M14" s="1"/>
      <c r="N14" s="1"/>
      <c r="O14" s="1"/>
      <c r="P14" s="1"/>
      <c r="Q14" s="1"/>
      <c r="R14" s="1"/>
    </row>
    <row r="15" spans="2:18" ht="18" customHeight="1" thickBot="1">
      <c r="B15" s="21" t="s">
        <v>15</v>
      </c>
      <c r="C15" s="30"/>
      <c r="D15" s="118">
        <v>0.00387</v>
      </c>
      <c r="E15" s="68" t="s">
        <v>83</v>
      </c>
      <c r="F15" s="23" t="s">
        <v>14</v>
      </c>
      <c r="G15" s="133">
        <f>$F$6*($C$6/1000000)*$D15</f>
        <v>0.012109230000000002</v>
      </c>
      <c r="H15" s="128">
        <f t="shared" si="1"/>
        <v>0.05303842740000001</v>
      </c>
      <c r="I15" s="1"/>
      <c r="J15" s="1"/>
      <c r="K15" s="1"/>
      <c r="L15" s="1"/>
      <c r="M15" s="1"/>
      <c r="N15" s="1"/>
      <c r="O15" s="1"/>
      <c r="P15" s="1"/>
      <c r="Q15" s="1"/>
      <c r="R15" s="1"/>
    </row>
    <row r="16" spans="2:18" ht="18">
      <c r="B16" s="24" t="s">
        <v>92</v>
      </c>
      <c r="C16" s="24"/>
      <c r="D16" s="1"/>
      <c r="E16" s="1"/>
      <c r="F16" s="25"/>
      <c r="G16" s="1"/>
      <c r="H16" s="1"/>
      <c r="I16" s="69"/>
      <c r="J16" s="1"/>
      <c r="K16" s="1"/>
      <c r="L16" s="1"/>
      <c r="M16" s="1"/>
      <c r="N16" s="1"/>
      <c r="O16" s="1"/>
      <c r="P16" s="1"/>
      <c r="Q16" s="1"/>
      <c r="R16" s="1"/>
    </row>
    <row r="17" spans="2:18" ht="21" customHeight="1">
      <c r="B17" s="24" t="s">
        <v>84</v>
      </c>
      <c r="C17" s="24"/>
      <c r="D17" s="1"/>
      <c r="E17" s="1"/>
      <c r="F17" s="25"/>
      <c r="G17" s="1"/>
      <c r="H17" s="1"/>
      <c r="I17" s="1"/>
      <c r="J17" s="1"/>
      <c r="K17" s="1"/>
      <c r="L17" s="1"/>
      <c r="M17" s="1"/>
      <c r="N17" s="1"/>
      <c r="O17" s="1"/>
      <c r="P17" s="1"/>
      <c r="Q17" s="1"/>
      <c r="R17" s="1"/>
    </row>
    <row r="18" spans="2:18" ht="18">
      <c r="B18" s="24" t="s">
        <v>85</v>
      </c>
      <c r="C18" s="24"/>
      <c r="D18" s="1"/>
      <c r="E18" s="1"/>
      <c r="F18" s="25"/>
      <c r="G18" s="1"/>
      <c r="H18" s="1"/>
      <c r="I18" s="1"/>
      <c r="J18" s="1"/>
      <c r="K18" s="1"/>
      <c r="L18" s="1"/>
      <c r="M18" s="1"/>
      <c r="N18" s="1"/>
      <c r="O18" s="1"/>
      <c r="P18" s="1"/>
      <c r="Q18" s="1"/>
      <c r="R18" s="1"/>
    </row>
    <row r="19" spans="2:18" ht="18">
      <c r="B19" s="24" t="s">
        <v>86</v>
      </c>
      <c r="C19" s="24"/>
      <c r="D19" s="1"/>
      <c r="E19" s="1"/>
      <c r="F19" s="25"/>
      <c r="G19" s="1"/>
      <c r="H19" s="1"/>
      <c r="I19" s="1"/>
      <c r="J19" s="1"/>
      <c r="K19" s="1"/>
      <c r="L19" s="1"/>
      <c r="M19" s="1"/>
      <c r="N19" s="1"/>
      <c r="O19" s="1"/>
      <c r="P19" s="1"/>
      <c r="Q19" s="1"/>
      <c r="R19" s="1"/>
    </row>
    <row r="20" spans="2:18" ht="18.75" thickBot="1">
      <c r="B20" s="24"/>
      <c r="C20" s="24"/>
      <c r="D20" s="1"/>
      <c r="E20" s="1"/>
      <c r="F20" s="25"/>
      <c r="G20" s="1"/>
      <c r="H20" s="1"/>
      <c r="I20" s="1"/>
      <c r="J20" s="1"/>
      <c r="K20" s="1"/>
      <c r="L20" s="1"/>
      <c r="M20" s="1"/>
      <c r="N20" s="1"/>
      <c r="O20" s="1"/>
      <c r="P20" s="1"/>
      <c r="Q20" s="1"/>
      <c r="R20" s="1"/>
    </row>
    <row r="21" spans="2:18" ht="15.75" thickBot="1">
      <c r="B21" s="147" t="s">
        <v>87</v>
      </c>
      <c r="C21" s="148"/>
      <c r="D21" s="148"/>
      <c r="E21" s="148"/>
      <c r="F21" s="148"/>
      <c r="G21" s="148"/>
      <c r="H21" s="149"/>
      <c r="I21" s="1"/>
      <c r="J21" s="1"/>
      <c r="K21" s="1"/>
      <c r="L21" s="1"/>
      <c r="M21" s="1"/>
      <c r="N21" s="1"/>
      <c r="O21" s="1"/>
      <c r="P21" s="1"/>
      <c r="Q21" s="1"/>
      <c r="R21" s="1"/>
    </row>
    <row r="22" spans="2:18" ht="15">
      <c r="B22" s="2" t="s">
        <v>96</v>
      </c>
      <c r="C22" s="96"/>
      <c r="D22" s="3"/>
      <c r="E22" s="4" t="s">
        <v>73</v>
      </c>
      <c r="F22" s="120">
        <v>600</v>
      </c>
      <c r="G22" s="97"/>
      <c r="H22" s="98"/>
      <c r="I22" s="1"/>
      <c r="J22" s="1"/>
      <c r="K22" s="1"/>
      <c r="L22" s="1"/>
      <c r="M22" s="1"/>
      <c r="N22" s="1"/>
      <c r="O22" s="1"/>
      <c r="P22" s="1"/>
      <c r="Q22" s="1"/>
      <c r="R22" s="1"/>
    </row>
    <row r="23" spans="2:18" ht="18">
      <c r="B23" s="99" t="s">
        <v>74</v>
      </c>
      <c r="C23" s="121">
        <v>0.5</v>
      </c>
      <c r="D23" s="3"/>
      <c r="E23" s="4" t="s">
        <v>75</v>
      </c>
      <c r="F23" s="100">
        <f>F22*0.746*0.9</f>
        <v>402.84000000000003</v>
      </c>
      <c r="G23" s="101"/>
      <c r="H23" s="124"/>
      <c r="I23" s="1"/>
      <c r="J23" s="1"/>
      <c r="K23" s="1"/>
      <c r="L23" s="1"/>
      <c r="M23" s="1"/>
      <c r="N23" s="1"/>
      <c r="O23" s="1"/>
      <c r="P23" s="1"/>
      <c r="Q23" s="1"/>
      <c r="R23" s="1"/>
    </row>
    <row r="24" spans="2:18" ht="18.75" thickBot="1">
      <c r="B24" s="102" t="s">
        <v>76</v>
      </c>
      <c r="C24" s="131">
        <v>137000</v>
      </c>
      <c r="D24" s="5"/>
      <c r="E24" s="103" t="s">
        <v>77</v>
      </c>
      <c r="F24" s="104">
        <f>(7000*F22/1000000)/($C$24/1000000)</f>
        <v>30.65693430656934</v>
      </c>
      <c r="G24" s="105"/>
      <c r="H24" s="106"/>
      <c r="I24" s="1"/>
      <c r="J24" s="1"/>
      <c r="K24" s="1"/>
      <c r="L24" s="1"/>
      <c r="M24" s="1"/>
      <c r="N24" s="1"/>
      <c r="O24" s="1"/>
      <c r="P24" s="1"/>
      <c r="Q24" s="1"/>
      <c r="R24" s="1"/>
    </row>
    <row r="25" spans="2:18" ht="48.75" thickBot="1">
      <c r="B25" s="6" t="s">
        <v>4</v>
      </c>
      <c r="C25" s="6"/>
      <c r="D25" s="112" t="s">
        <v>78</v>
      </c>
      <c r="E25" s="107" t="s">
        <v>79</v>
      </c>
      <c r="F25" s="8" t="s">
        <v>80</v>
      </c>
      <c r="G25" s="112" t="s">
        <v>8</v>
      </c>
      <c r="H25" s="112" t="s">
        <v>9</v>
      </c>
      <c r="I25" s="1"/>
      <c r="J25" s="1"/>
      <c r="K25" s="1"/>
      <c r="L25" s="1"/>
      <c r="M25" s="1"/>
      <c r="N25" s="1"/>
      <c r="O25" s="1"/>
      <c r="P25" s="1"/>
      <c r="Q25" s="1"/>
      <c r="R25" s="1"/>
    </row>
    <row r="26" spans="2:18" ht="15">
      <c r="B26" s="9" t="s">
        <v>10</v>
      </c>
      <c r="C26" s="11"/>
      <c r="D26" s="113">
        <v>0.0007</v>
      </c>
      <c r="E26" s="108" t="s">
        <v>81</v>
      </c>
      <c r="F26" s="11" t="s">
        <v>17</v>
      </c>
      <c r="G26" s="119">
        <f aca="true" t="shared" si="2" ref="G26:G31">$D26*F$22</f>
        <v>0.42</v>
      </c>
      <c r="H26" s="127">
        <f>G26*8760/2000</f>
        <v>1.8396</v>
      </c>
      <c r="I26" s="1"/>
      <c r="J26" s="1"/>
      <c r="K26" s="1"/>
      <c r="L26" s="1"/>
      <c r="M26" s="1"/>
      <c r="N26" s="1"/>
      <c r="O26" s="1"/>
      <c r="P26" s="1"/>
      <c r="Q26" s="1"/>
      <c r="R26" s="1"/>
    </row>
    <row r="27" spans="2:18" ht="16.5">
      <c r="B27" s="12" t="s">
        <v>27</v>
      </c>
      <c r="C27" s="14"/>
      <c r="D27" s="114">
        <v>0.0007</v>
      </c>
      <c r="E27" s="109" t="s">
        <v>81</v>
      </c>
      <c r="F27" s="14" t="s">
        <v>17</v>
      </c>
      <c r="G27" s="125">
        <f t="shared" si="2"/>
        <v>0.42</v>
      </c>
      <c r="H27" s="126">
        <f>G27*8760/2000</f>
        <v>1.8396</v>
      </c>
      <c r="I27" s="1"/>
      <c r="J27" s="1"/>
      <c r="K27" s="1"/>
      <c r="L27" s="1"/>
      <c r="M27" s="1"/>
      <c r="N27" s="1"/>
      <c r="O27" s="1"/>
      <c r="P27" s="1"/>
      <c r="Q27" s="1"/>
      <c r="R27" s="1"/>
    </row>
    <row r="28" spans="2:18" ht="16.5">
      <c r="B28" s="12" t="s">
        <v>28</v>
      </c>
      <c r="C28" s="14"/>
      <c r="D28" s="115">
        <f>0.00809*$C$23</f>
        <v>0.004045</v>
      </c>
      <c r="E28" s="109" t="s">
        <v>81</v>
      </c>
      <c r="F28" s="14" t="s">
        <v>17</v>
      </c>
      <c r="G28" s="125">
        <f t="shared" si="2"/>
        <v>2.427</v>
      </c>
      <c r="H28" s="126">
        <f aca="true" t="shared" si="3" ref="H28:H33">G28*8760/2000</f>
        <v>10.63026</v>
      </c>
      <c r="I28" s="1"/>
      <c r="J28" s="1"/>
      <c r="K28" s="1"/>
      <c r="L28" s="1"/>
      <c r="M28" s="1"/>
      <c r="N28" s="1"/>
      <c r="O28" s="1"/>
      <c r="P28" s="1"/>
      <c r="Q28" s="1"/>
      <c r="R28" s="1"/>
    </row>
    <row r="29" spans="2:18" ht="16.5">
      <c r="B29" s="12" t="s">
        <v>29</v>
      </c>
      <c r="C29" s="14"/>
      <c r="D29" s="116">
        <v>0.024</v>
      </c>
      <c r="E29" s="109" t="s">
        <v>81</v>
      </c>
      <c r="F29" s="14" t="s">
        <v>17</v>
      </c>
      <c r="G29" s="125">
        <f t="shared" si="2"/>
        <v>14.4</v>
      </c>
      <c r="H29" s="126">
        <f t="shared" si="3"/>
        <v>63.072</v>
      </c>
      <c r="I29" s="1"/>
      <c r="J29" s="1"/>
      <c r="K29" s="1"/>
      <c r="L29" s="1"/>
      <c r="M29" s="1"/>
      <c r="N29" s="1"/>
      <c r="O29" s="1"/>
      <c r="P29" s="1"/>
      <c r="Q29" s="1"/>
      <c r="R29" s="1"/>
    </row>
    <row r="30" spans="2:18" ht="15">
      <c r="B30" s="12" t="s">
        <v>12</v>
      </c>
      <c r="C30" s="14"/>
      <c r="D30" s="115">
        <v>0.0055</v>
      </c>
      <c r="E30" s="109" t="s">
        <v>81</v>
      </c>
      <c r="F30" s="14" t="s">
        <v>17</v>
      </c>
      <c r="G30" s="125">
        <f t="shared" si="2"/>
        <v>3.3</v>
      </c>
      <c r="H30" s="126">
        <f t="shared" si="3"/>
        <v>14.454</v>
      </c>
      <c r="I30" s="1"/>
      <c r="J30" s="1"/>
      <c r="K30" s="1"/>
      <c r="L30" s="1"/>
      <c r="M30" s="1"/>
      <c r="N30" s="1"/>
      <c r="O30" s="1"/>
      <c r="P30" s="1"/>
      <c r="Q30" s="1"/>
      <c r="R30" s="1"/>
    </row>
    <row r="31" spans="2:18" ht="18">
      <c r="B31" s="12" t="s">
        <v>82</v>
      </c>
      <c r="C31" s="14"/>
      <c r="D31" s="115">
        <f>0.91*0.000705</f>
        <v>0.0006415500000000001</v>
      </c>
      <c r="E31" s="109" t="s">
        <v>81</v>
      </c>
      <c r="F31" s="14" t="s">
        <v>17</v>
      </c>
      <c r="G31" s="125">
        <f t="shared" si="2"/>
        <v>0.38493000000000005</v>
      </c>
      <c r="H31" s="126">
        <f t="shared" si="3"/>
        <v>1.6859934000000003</v>
      </c>
      <c r="I31" s="1"/>
      <c r="J31" s="1"/>
      <c r="K31" s="1"/>
      <c r="L31" s="1"/>
      <c r="M31" s="1"/>
      <c r="N31" s="1"/>
      <c r="O31" s="1"/>
      <c r="P31" s="1"/>
      <c r="Q31" s="1"/>
      <c r="R31" s="1"/>
    </row>
    <row r="32" spans="2:18" ht="27.75">
      <c r="B32" s="18" t="s">
        <v>33</v>
      </c>
      <c r="C32" s="110"/>
      <c r="D32" s="117">
        <v>0.000776</v>
      </c>
      <c r="E32" s="67" t="s">
        <v>83</v>
      </c>
      <c r="F32" s="20" t="s">
        <v>18</v>
      </c>
      <c r="G32" s="132">
        <f>$F$24*($C$24/1000000)*$D32</f>
        <v>0.0032592000000000003</v>
      </c>
      <c r="H32" s="126">
        <f t="shared" si="3"/>
        <v>0.014275296000000002</v>
      </c>
      <c r="I32" s="1"/>
      <c r="J32" s="1"/>
      <c r="K32" s="1"/>
      <c r="L32" s="1"/>
      <c r="M32" s="1"/>
      <c r="N32" s="1"/>
      <c r="O32" s="1"/>
      <c r="P32" s="1"/>
      <c r="Q32" s="1"/>
      <c r="R32" s="1"/>
    </row>
    <row r="33" spans="2:18" ht="15.75" thickBot="1">
      <c r="B33" s="21" t="s">
        <v>15</v>
      </c>
      <c r="C33" s="30"/>
      <c r="D33" s="118">
        <v>0.00157</v>
      </c>
      <c r="E33" s="68" t="s">
        <v>83</v>
      </c>
      <c r="F33" s="23" t="s">
        <v>18</v>
      </c>
      <c r="G33" s="133">
        <f>$F$24*($C$24/1000000)*$D33</f>
        <v>0.006594</v>
      </c>
      <c r="H33" s="128">
        <f t="shared" si="3"/>
        <v>0.028881720000000003</v>
      </c>
      <c r="I33" s="1"/>
      <c r="J33" s="1"/>
      <c r="K33" s="1"/>
      <c r="L33" s="17"/>
      <c r="M33" s="1"/>
      <c r="N33" s="1"/>
      <c r="O33" s="1"/>
      <c r="P33" s="1"/>
      <c r="Q33" s="1"/>
      <c r="R33" s="1"/>
    </row>
    <row r="34" spans="2:18" ht="18">
      <c r="B34" s="24" t="s">
        <v>93</v>
      </c>
      <c r="C34" s="24"/>
      <c r="D34" s="1"/>
      <c r="E34" s="1"/>
      <c r="F34" s="25"/>
      <c r="G34" s="1"/>
      <c r="H34" s="1"/>
      <c r="I34" s="1"/>
      <c r="J34" s="1"/>
      <c r="K34" s="1"/>
      <c r="L34" s="1"/>
      <c r="M34" s="1"/>
      <c r="N34" s="1"/>
      <c r="O34" s="1"/>
      <c r="P34" s="1"/>
      <c r="Q34" s="1"/>
      <c r="R34" s="1"/>
    </row>
    <row r="35" spans="2:18" ht="18">
      <c r="B35" s="24" t="s">
        <v>84</v>
      </c>
      <c r="C35" s="24"/>
      <c r="D35" s="1"/>
      <c r="E35" s="1"/>
      <c r="F35" s="25"/>
      <c r="G35" s="1"/>
      <c r="H35" s="1"/>
      <c r="I35" s="1"/>
      <c r="J35" s="1"/>
      <c r="K35" s="1"/>
      <c r="L35" s="1"/>
      <c r="M35" s="1"/>
      <c r="N35" s="1"/>
      <c r="O35" s="1"/>
      <c r="P35" s="1"/>
      <c r="Q35" s="1"/>
      <c r="R35" s="1"/>
    </row>
    <row r="36" spans="2:18" ht="18">
      <c r="B36" s="24" t="s">
        <v>88</v>
      </c>
      <c r="C36" s="24"/>
      <c r="D36" s="1"/>
      <c r="E36" s="1"/>
      <c r="F36" s="25"/>
      <c r="G36" s="1"/>
      <c r="H36" s="1"/>
      <c r="I36" s="1"/>
      <c r="J36" s="1"/>
      <c r="K36" s="1"/>
      <c r="L36" s="1"/>
      <c r="M36" s="1"/>
      <c r="N36" s="1"/>
      <c r="O36" s="1"/>
      <c r="P36" s="1"/>
      <c r="Q36" s="1"/>
      <c r="R36" s="1"/>
    </row>
    <row r="37" spans="2:18" ht="18">
      <c r="B37" s="24" t="s">
        <v>89</v>
      </c>
      <c r="C37" s="24"/>
      <c r="D37" s="1"/>
      <c r="E37" s="1"/>
      <c r="F37" s="25"/>
      <c r="G37" s="1"/>
      <c r="H37" s="1"/>
      <c r="I37" s="1"/>
      <c r="J37" s="1"/>
      <c r="K37" s="1"/>
      <c r="L37" s="1"/>
      <c r="M37" s="1"/>
      <c r="N37" s="1"/>
      <c r="O37" s="1"/>
      <c r="P37" s="1"/>
      <c r="Q37" s="1"/>
      <c r="R37" s="1"/>
    </row>
    <row r="38" spans="2:18" ht="15.75" thickBot="1">
      <c r="B38" s="29"/>
      <c r="C38" s="1"/>
      <c r="D38" s="1"/>
      <c r="E38" s="1"/>
      <c r="F38" s="1"/>
      <c r="G38" s="1"/>
      <c r="H38" s="1"/>
      <c r="I38" s="1"/>
      <c r="J38" s="1"/>
      <c r="K38" s="1"/>
      <c r="L38" s="1"/>
      <c r="M38" s="1"/>
      <c r="N38" s="1"/>
      <c r="O38" s="1"/>
      <c r="P38" s="1"/>
      <c r="Q38" s="1"/>
      <c r="R38" s="1"/>
    </row>
    <row r="39" spans="2:18" ht="18" customHeight="1" thickBot="1">
      <c r="B39" s="147" t="s">
        <v>19</v>
      </c>
      <c r="C39" s="150"/>
      <c r="D39" s="150"/>
      <c r="E39" s="150"/>
      <c r="F39" s="150"/>
      <c r="G39" s="168"/>
      <c r="H39" s="1"/>
      <c r="I39" s="1"/>
      <c r="J39" s="1"/>
      <c r="K39" s="1"/>
      <c r="L39" s="1"/>
      <c r="M39" s="1"/>
      <c r="N39" s="1"/>
      <c r="O39" s="1"/>
      <c r="P39" s="1"/>
      <c r="Q39" s="1"/>
      <c r="R39" s="1"/>
    </row>
    <row r="40" spans="2:18" ht="15.75" thickBot="1">
      <c r="B40" s="2" t="s">
        <v>34</v>
      </c>
      <c r="C40" s="3"/>
      <c r="E40" s="4" t="s">
        <v>0</v>
      </c>
      <c r="F40" s="70"/>
      <c r="G40" s="71" t="s">
        <v>1</v>
      </c>
      <c r="H40" s="72"/>
      <c r="I40" s="69"/>
      <c r="J40" s="1"/>
      <c r="K40" s="1"/>
      <c r="L40" s="1"/>
      <c r="M40" s="1"/>
      <c r="N40" s="1"/>
      <c r="O40" s="1"/>
      <c r="P40" s="1"/>
      <c r="Q40" s="1"/>
      <c r="R40" s="1"/>
    </row>
    <row r="41" spans="2:18" ht="31.5" customHeight="1" thickBot="1">
      <c r="B41" s="6" t="s">
        <v>4</v>
      </c>
      <c r="C41" s="7" t="s">
        <v>5</v>
      </c>
      <c r="D41" s="8" t="s">
        <v>7</v>
      </c>
      <c r="E41" s="166" t="s">
        <v>8</v>
      </c>
      <c r="F41" s="167"/>
      <c r="G41" s="36" t="s">
        <v>9</v>
      </c>
      <c r="H41" s="1"/>
      <c r="I41" s="1"/>
      <c r="J41" s="1"/>
      <c r="K41" s="1"/>
      <c r="L41" s="1"/>
      <c r="M41" s="1"/>
      <c r="N41" s="1"/>
      <c r="O41" s="1"/>
      <c r="P41" s="1"/>
      <c r="Q41" s="1"/>
      <c r="R41" s="1"/>
    </row>
    <row r="42" spans="2:18" ht="18">
      <c r="B42" s="9" t="s">
        <v>55</v>
      </c>
      <c r="C42" s="27">
        <v>0.0007</v>
      </c>
      <c r="D42" s="11" t="s">
        <v>17</v>
      </c>
      <c r="E42" s="152">
        <f aca="true" t="shared" si="4" ref="E42:E47">$C42*F$40</f>
        <v>0</v>
      </c>
      <c r="F42" s="153"/>
      <c r="G42" s="37">
        <f aca="true" t="shared" si="5" ref="G42:G47">E42*8760/2000</f>
        <v>0</v>
      </c>
      <c r="H42" s="1"/>
      <c r="I42" s="1"/>
      <c r="J42" s="1"/>
      <c r="K42" s="1"/>
      <c r="L42" s="1"/>
      <c r="M42" s="1"/>
      <c r="N42" s="1"/>
      <c r="O42" s="1"/>
      <c r="P42" s="1"/>
      <c r="Q42" s="1"/>
      <c r="R42" s="1"/>
    </row>
    <row r="43" spans="2:18" ht="18.75">
      <c r="B43" s="12" t="s">
        <v>56</v>
      </c>
      <c r="C43" s="28">
        <v>0.0007</v>
      </c>
      <c r="D43" s="14" t="s">
        <v>17</v>
      </c>
      <c r="E43" s="139">
        <f t="shared" si="4"/>
        <v>0</v>
      </c>
      <c r="F43" s="140"/>
      <c r="G43" s="38">
        <f t="shared" si="5"/>
        <v>0</v>
      </c>
      <c r="H43" s="1"/>
      <c r="I43" s="1"/>
      <c r="J43" s="1"/>
      <c r="K43" s="1"/>
      <c r="L43" s="1"/>
      <c r="M43" s="1"/>
      <c r="N43" s="1"/>
      <c r="O43" s="1"/>
      <c r="P43" s="1"/>
      <c r="Q43" s="1"/>
      <c r="R43" s="1"/>
    </row>
    <row r="44" spans="2:18" ht="18">
      <c r="B44" s="12" t="s">
        <v>58</v>
      </c>
      <c r="C44" s="13">
        <f>0.000406*0.5+0.00957*0.01</f>
        <v>0.0002987</v>
      </c>
      <c r="D44" s="14" t="s">
        <v>17</v>
      </c>
      <c r="E44" s="139">
        <f t="shared" si="4"/>
        <v>0</v>
      </c>
      <c r="F44" s="140"/>
      <c r="G44" s="38">
        <f t="shared" si="5"/>
        <v>0</v>
      </c>
      <c r="H44" s="1"/>
      <c r="I44" s="1"/>
      <c r="J44" s="1"/>
      <c r="K44" s="1"/>
      <c r="L44" s="1"/>
      <c r="M44" s="1"/>
      <c r="N44" s="1"/>
      <c r="O44" s="1"/>
      <c r="P44" s="1"/>
      <c r="Q44" s="1"/>
      <c r="R44" s="1"/>
    </row>
    <row r="45" spans="2:18" ht="16.5">
      <c r="B45" s="12" t="s">
        <v>29</v>
      </c>
      <c r="C45" s="15">
        <v>0.018</v>
      </c>
      <c r="D45" s="14" t="s">
        <v>17</v>
      </c>
      <c r="E45" s="139">
        <f t="shared" si="4"/>
        <v>0</v>
      </c>
      <c r="F45" s="140"/>
      <c r="G45" s="38">
        <f t="shared" si="5"/>
        <v>0</v>
      </c>
      <c r="H45" s="1"/>
      <c r="I45" s="1"/>
      <c r="J45" s="1"/>
      <c r="K45" s="1"/>
      <c r="L45" s="1"/>
      <c r="M45" s="1"/>
      <c r="N45" s="1"/>
      <c r="O45" s="1"/>
      <c r="P45" s="1"/>
      <c r="Q45" s="1"/>
      <c r="R45" s="1"/>
    </row>
    <row r="46" spans="2:18" ht="15">
      <c r="B46" s="12" t="s">
        <v>12</v>
      </c>
      <c r="C46" s="28">
        <v>0.0075</v>
      </c>
      <c r="D46" s="14" t="s">
        <v>17</v>
      </c>
      <c r="E46" s="139">
        <f t="shared" si="4"/>
        <v>0</v>
      </c>
      <c r="F46" s="140"/>
      <c r="G46" s="38">
        <f t="shared" si="5"/>
        <v>0</v>
      </c>
      <c r="H46" s="16"/>
      <c r="I46" s="1"/>
      <c r="J46" s="1"/>
      <c r="K46" s="1"/>
      <c r="L46" s="17"/>
      <c r="M46" s="1"/>
      <c r="N46" s="1"/>
      <c r="O46" s="1"/>
      <c r="P46" s="1"/>
      <c r="Q46" s="1"/>
      <c r="R46" s="1"/>
    </row>
    <row r="47" spans="2:18" ht="18">
      <c r="B47" s="12" t="s">
        <v>59</v>
      </c>
      <c r="C47" s="13">
        <f>0.00132</f>
        <v>0.00132</v>
      </c>
      <c r="D47" s="14" t="s">
        <v>17</v>
      </c>
      <c r="E47" s="139">
        <f t="shared" si="4"/>
        <v>0</v>
      </c>
      <c r="F47" s="140"/>
      <c r="G47" s="38">
        <f t="shared" si="5"/>
        <v>0</v>
      </c>
      <c r="H47" s="1"/>
      <c r="I47" s="1"/>
      <c r="J47" s="1"/>
      <c r="K47" s="1"/>
      <c r="L47" s="1"/>
      <c r="M47" s="1"/>
      <c r="N47" s="1"/>
      <c r="O47" s="1"/>
      <c r="P47" s="1"/>
      <c r="Q47" s="1"/>
      <c r="R47" s="1"/>
    </row>
    <row r="48" spans="2:18" ht="27.75">
      <c r="B48" s="18" t="s">
        <v>31</v>
      </c>
      <c r="C48" s="19" t="s">
        <v>13</v>
      </c>
      <c r="D48" s="67" t="s">
        <v>13</v>
      </c>
      <c r="E48" s="164" t="s">
        <v>13</v>
      </c>
      <c r="F48" s="165"/>
      <c r="G48" s="39" t="s">
        <v>13</v>
      </c>
      <c r="H48" s="1"/>
      <c r="I48" s="1"/>
      <c r="J48" s="1"/>
      <c r="K48" s="1"/>
      <c r="L48" s="1"/>
      <c r="M48" s="1"/>
      <c r="N48" s="1"/>
      <c r="O48" s="1"/>
      <c r="P48" s="1"/>
      <c r="Q48" s="1"/>
      <c r="R48" s="1"/>
    </row>
    <row r="49" spans="2:18" ht="15.75" thickBot="1">
      <c r="B49" s="21" t="s">
        <v>15</v>
      </c>
      <c r="C49" s="22" t="s">
        <v>13</v>
      </c>
      <c r="D49" s="68" t="s">
        <v>13</v>
      </c>
      <c r="E49" s="162" t="s">
        <v>13</v>
      </c>
      <c r="F49" s="163"/>
      <c r="G49" s="40" t="s">
        <v>13</v>
      </c>
      <c r="H49" s="1"/>
      <c r="I49" s="1"/>
      <c r="J49" s="1"/>
      <c r="K49" s="1"/>
      <c r="L49" s="1"/>
      <c r="M49" s="1"/>
      <c r="N49" s="1"/>
      <c r="O49" s="1"/>
      <c r="P49" s="1"/>
      <c r="Q49" s="1"/>
      <c r="R49" s="1"/>
    </row>
    <row r="50" spans="2:18" ht="18">
      <c r="B50" s="80" t="s">
        <v>57</v>
      </c>
      <c r="C50" s="73"/>
      <c r="D50" s="74" t="s">
        <v>16</v>
      </c>
      <c r="E50" s="75"/>
      <c r="F50" s="76"/>
      <c r="G50" s="77"/>
      <c r="H50" s="1"/>
      <c r="I50" s="1"/>
      <c r="J50" s="1"/>
      <c r="K50" s="1"/>
      <c r="L50" s="1"/>
      <c r="M50" s="1"/>
      <c r="N50" s="1"/>
      <c r="O50" s="1"/>
      <c r="P50" s="1"/>
      <c r="Q50" s="1"/>
      <c r="R50" s="1"/>
    </row>
    <row r="51" spans="2:18" ht="18.75" customHeight="1">
      <c r="B51" s="24" t="s">
        <v>61</v>
      </c>
      <c r="C51" s="78"/>
      <c r="D51" s="79"/>
      <c r="E51" s="78"/>
      <c r="F51" s="78"/>
      <c r="G51" s="78"/>
      <c r="H51" s="1"/>
      <c r="I51" s="1"/>
      <c r="J51" s="1"/>
      <c r="K51" s="1"/>
      <c r="L51" s="1"/>
      <c r="M51" s="1"/>
      <c r="N51" s="1"/>
      <c r="O51" s="1"/>
      <c r="P51" s="1"/>
      <c r="Q51" s="1"/>
      <c r="R51" s="1"/>
    </row>
    <row r="52" spans="2:18" ht="18.75" customHeight="1">
      <c r="B52" s="24" t="s">
        <v>60</v>
      </c>
      <c r="C52" s="78"/>
      <c r="D52" s="79"/>
      <c r="E52" s="78"/>
      <c r="F52" s="78"/>
      <c r="G52" s="78"/>
      <c r="H52" s="1"/>
      <c r="I52" s="1"/>
      <c r="J52" s="1"/>
      <c r="K52" s="1"/>
      <c r="L52" s="1"/>
      <c r="M52" s="1"/>
      <c r="N52" s="1"/>
      <c r="O52" s="1"/>
      <c r="P52" s="1"/>
      <c r="Q52" s="1"/>
      <c r="R52" s="1"/>
    </row>
    <row r="53" spans="3:18" ht="15">
      <c r="C53" s="1"/>
      <c r="D53" s="25"/>
      <c r="E53" s="1"/>
      <c r="F53" s="1"/>
      <c r="G53" s="1"/>
      <c r="H53" s="1"/>
      <c r="I53" s="1"/>
      <c r="J53" s="1"/>
      <c r="K53" s="1"/>
      <c r="L53" s="1"/>
      <c r="M53" s="1"/>
      <c r="N53" s="1"/>
      <c r="O53" s="1"/>
      <c r="P53" s="1"/>
      <c r="Q53" s="1"/>
      <c r="R53" s="1"/>
    </row>
    <row r="54" spans="2:18" ht="15.75" thickBot="1">
      <c r="B54" s="1"/>
      <c r="C54" s="1"/>
      <c r="D54" s="1"/>
      <c r="E54" s="1"/>
      <c r="F54" s="1"/>
      <c r="G54" s="1"/>
      <c r="H54" s="1"/>
      <c r="I54" s="1"/>
      <c r="J54" s="1"/>
      <c r="K54" s="1"/>
      <c r="L54" s="1"/>
      <c r="M54" s="1"/>
      <c r="N54" s="1"/>
      <c r="O54" s="1"/>
      <c r="P54" s="1"/>
      <c r="Q54" s="1"/>
      <c r="R54" s="1"/>
    </row>
    <row r="55" spans="2:18" ht="15.75" thickBot="1">
      <c r="B55" s="147" t="s">
        <v>66</v>
      </c>
      <c r="C55" s="150"/>
      <c r="D55" s="150"/>
      <c r="E55" s="150"/>
      <c r="F55" s="150"/>
      <c r="G55" s="151"/>
      <c r="H55" s="1"/>
      <c r="I55" s="1"/>
      <c r="J55" s="1"/>
      <c r="K55" s="1"/>
      <c r="L55" s="1"/>
      <c r="M55" s="1"/>
      <c r="N55" s="1"/>
      <c r="O55" s="1"/>
      <c r="P55" s="1"/>
      <c r="Q55" s="1"/>
      <c r="R55" s="1"/>
    </row>
    <row r="56" spans="2:18" ht="15.75" thickBot="1">
      <c r="B56" s="2" t="s">
        <v>36</v>
      </c>
      <c r="C56" s="3"/>
      <c r="E56" s="81" t="s">
        <v>0</v>
      </c>
      <c r="F56" s="70"/>
      <c r="G56" s="71" t="s">
        <v>1</v>
      </c>
      <c r="H56" s="69"/>
      <c r="I56" s="69"/>
      <c r="J56" s="1"/>
      <c r="K56" s="1"/>
      <c r="L56" s="1"/>
      <c r="M56" s="1"/>
      <c r="N56" s="1"/>
      <c r="O56" s="1"/>
      <c r="P56" s="1"/>
      <c r="Q56" s="1"/>
      <c r="R56" s="1"/>
    </row>
    <row r="57" spans="2:18" ht="45.75" thickBot="1">
      <c r="B57" s="6" t="s">
        <v>4</v>
      </c>
      <c r="C57" s="7" t="s">
        <v>5</v>
      </c>
      <c r="D57" s="8" t="s">
        <v>7</v>
      </c>
      <c r="E57" s="137" t="s">
        <v>8</v>
      </c>
      <c r="F57" s="138"/>
      <c r="G57" s="36" t="s">
        <v>9</v>
      </c>
      <c r="H57" s="1"/>
      <c r="I57" s="1"/>
      <c r="J57" s="1"/>
      <c r="K57" s="1"/>
      <c r="L57" s="1"/>
      <c r="M57" s="1"/>
      <c r="N57" s="1"/>
      <c r="O57" s="1"/>
      <c r="P57" s="1"/>
      <c r="Q57" s="1"/>
      <c r="R57" s="1"/>
    </row>
    <row r="58" spans="2:18" ht="15">
      <c r="B58" s="9" t="s">
        <v>10</v>
      </c>
      <c r="C58" s="10">
        <v>0.000721</v>
      </c>
      <c r="D58" s="11" t="s">
        <v>11</v>
      </c>
      <c r="E58" s="152">
        <f>$C58*F56</f>
        <v>0</v>
      </c>
      <c r="F58" s="153"/>
      <c r="G58" s="123">
        <f aca="true" t="shared" si="6" ref="G58:G63">E58*8760/2000</f>
        <v>0</v>
      </c>
      <c r="H58" s="17"/>
      <c r="I58" s="1"/>
      <c r="J58" s="1"/>
      <c r="K58" s="1"/>
      <c r="L58" s="1"/>
      <c r="M58" s="1"/>
      <c r="N58" s="1"/>
      <c r="O58" s="1"/>
      <c r="P58" s="1"/>
      <c r="Q58" s="1"/>
      <c r="R58" s="1"/>
    </row>
    <row r="59" spans="2:18" ht="16.5">
      <c r="B59" s="12" t="s">
        <v>27</v>
      </c>
      <c r="C59" s="13">
        <v>0.000721</v>
      </c>
      <c r="D59" s="14" t="s">
        <v>11</v>
      </c>
      <c r="E59" s="156">
        <f>$C59*F56</f>
        <v>0</v>
      </c>
      <c r="F59" s="157"/>
      <c r="G59" s="38">
        <f t="shared" si="6"/>
        <v>0</v>
      </c>
      <c r="H59" s="17"/>
      <c r="I59" s="1"/>
      <c r="J59" s="1"/>
      <c r="K59" s="1"/>
      <c r="L59" s="1"/>
      <c r="M59" s="1"/>
      <c r="N59" s="1"/>
      <c r="O59" s="1"/>
      <c r="P59" s="1"/>
      <c r="Q59" s="1"/>
      <c r="R59" s="1"/>
    </row>
    <row r="60" spans="2:18" ht="16.5">
      <c r="B60" s="12" t="s">
        <v>28</v>
      </c>
      <c r="C60" s="13">
        <v>0.000591</v>
      </c>
      <c r="D60" s="14" t="s">
        <v>11</v>
      </c>
      <c r="E60" s="139">
        <f>$C60*F56</f>
        <v>0</v>
      </c>
      <c r="F60" s="140"/>
      <c r="G60" s="38">
        <f t="shared" si="6"/>
        <v>0</v>
      </c>
      <c r="H60" s="17"/>
      <c r="I60" s="1"/>
      <c r="J60" s="1"/>
      <c r="K60" s="1"/>
      <c r="L60" s="1"/>
      <c r="M60" s="1"/>
      <c r="N60" s="1"/>
      <c r="O60" s="1"/>
      <c r="P60" s="1"/>
      <c r="Q60" s="1"/>
      <c r="R60" s="1"/>
    </row>
    <row r="61" spans="2:18" ht="16.5">
      <c r="B61" s="12" t="s">
        <v>29</v>
      </c>
      <c r="C61" s="15">
        <v>0.011</v>
      </c>
      <c r="D61" s="14" t="s">
        <v>11</v>
      </c>
      <c r="E61" s="158">
        <f>$C61*F56</f>
        <v>0</v>
      </c>
      <c r="F61" s="159"/>
      <c r="G61" s="38">
        <f t="shared" si="6"/>
        <v>0</v>
      </c>
      <c r="H61" s="17"/>
      <c r="I61" s="1"/>
      <c r="J61" s="1"/>
      <c r="K61" s="1"/>
      <c r="L61" s="1"/>
      <c r="M61" s="1"/>
      <c r="N61" s="1"/>
      <c r="O61" s="1"/>
      <c r="P61" s="1"/>
      <c r="Q61" s="1"/>
      <c r="R61" s="1"/>
    </row>
    <row r="62" spans="2:18" ht="15">
      <c r="B62" s="12" t="s">
        <v>12</v>
      </c>
      <c r="C62" s="33">
        <v>0.439</v>
      </c>
      <c r="D62" s="14" t="s">
        <v>11</v>
      </c>
      <c r="E62" s="139">
        <f>$C62*F56</f>
        <v>0</v>
      </c>
      <c r="F62" s="140"/>
      <c r="G62" s="38">
        <f t="shared" si="6"/>
        <v>0</v>
      </c>
      <c r="H62" s="17"/>
      <c r="I62" s="1"/>
      <c r="J62" s="1"/>
      <c r="K62" s="1"/>
      <c r="L62" s="1"/>
      <c r="M62" s="1"/>
      <c r="N62" s="1"/>
      <c r="O62" s="1"/>
      <c r="P62" s="1"/>
      <c r="Q62" s="1"/>
      <c r="R62" s="1"/>
    </row>
    <row r="63" spans="2:18" ht="18">
      <c r="B63" s="12" t="s">
        <v>30</v>
      </c>
      <c r="C63" s="34">
        <v>0.015</v>
      </c>
      <c r="D63" s="14" t="s">
        <v>11</v>
      </c>
      <c r="E63" s="160">
        <f>$C63*F56</f>
        <v>0</v>
      </c>
      <c r="F63" s="161"/>
      <c r="G63" s="38">
        <f t="shared" si="6"/>
        <v>0</v>
      </c>
      <c r="H63" s="17"/>
      <c r="I63" s="1"/>
      <c r="J63" s="1"/>
      <c r="K63" s="1"/>
      <c r="L63" s="1"/>
      <c r="M63" s="1"/>
      <c r="N63" s="1"/>
      <c r="O63" s="1"/>
      <c r="P63" s="1"/>
      <c r="Q63" s="1"/>
      <c r="R63" s="1"/>
    </row>
    <row r="64" spans="2:18" ht="15.75" thickBot="1">
      <c r="B64" s="21" t="s">
        <v>15</v>
      </c>
      <c r="C64" s="89" t="s">
        <v>13</v>
      </c>
      <c r="D64" s="90" t="s">
        <v>13</v>
      </c>
      <c r="E64" s="154" t="s">
        <v>13</v>
      </c>
      <c r="F64" s="155"/>
      <c r="G64" s="40" t="s">
        <v>13</v>
      </c>
      <c r="H64" s="17"/>
      <c r="I64" s="1"/>
      <c r="J64" s="1"/>
      <c r="K64" s="1"/>
      <c r="L64" s="1"/>
      <c r="M64" s="1"/>
      <c r="N64" s="1"/>
      <c r="O64" s="1"/>
      <c r="P64" s="1"/>
      <c r="Q64" s="1"/>
      <c r="R64" s="1"/>
    </row>
    <row r="65" spans="2:18" ht="18">
      <c r="B65" s="24" t="s">
        <v>32</v>
      </c>
      <c r="C65" s="1"/>
      <c r="D65" s="25" t="s">
        <v>16</v>
      </c>
      <c r="E65" s="1"/>
      <c r="F65" s="1"/>
      <c r="G65" s="1"/>
      <c r="H65" s="35"/>
      <c r="I65" s="35"/>
      <c r="J65" s="1"/>
      <c r="K65" s="1"/>
      <c r="L65" s="1"/>
      <c r="M65" s="1"/>
      <c r="N65" s="1"/>
      <c r="O65" s="1"/>
      <c r="P65" s="1"/>
      <c r="Q65" s="1"/>
      <c r="R65" s="1"/>
    </row>
    <row r="66" spans="2:18" ht="15">
      <c r="B66" s="1"/>
      <c r="C66" s="1"/>
      <c r="D66" s="1"/>
      <c r="E66" s="1"/>
      <c r="F66" s="1"/>
      <c r="G66" s="1"/>
      <c r="H66" s="1"/>
      <c r="I66" s="1"/>
      <c r="J66" s="1"/>
      <c r="K66" s="1"/>
      <c r="L66" s="1"/>
      <c r="M66" s="1"/>
      <c r="N66" s="1"/>
      <c r="O66" s="1"/>
      <c r="P66" s="1"/>
      <c r="Q66" s="1"/>
      <c r="R66" s="1"/>
    </row>
    <row r="67" spans="2:18" ht="15">
      <c r="B67" s="1"/>
      <c r="C67" s="1"/>
      <c r="D67" s="1"/>
      <c r="E67" s="1"/>
      <c r="F67" s="1"/>
      <c r="G67" s="1"/>
      <c r="H67" s="1"/>
      <c r="I67" s="1"/>
      <c r="J67" s="1"/>
      <c r="K67" s="1"/>
      <c r="L67" s="1"/>
      <c r="M67" s="1"/>
      <c r="N67" s="1"/>
      <c r="O67" s="1"/>
      <c r="P67" s="1"/>
      <c r="Q67" s="1"/>
      <c r="R67" s="1"/>
    </row>
    <row r="68" spans="2:18" ht="15">
      <c r="B68" s="1"/>
      <c r="C68" s="1"/>
      <c r="D68" s="1"/>
      <c r="E68" s="1"/>
      <c r="F68" s="1"/>
      <c r="G68" s="1"/>
      <c r="H68" s="1"/>
      <c r="I68" s="1"/>
      <c r="J68" s="1"/>
      <c r="K68" s="1"/>
      <c r="L68" s="1"/>
      <c r="M68" s="1"/>
      <c r="N68" s="1"/>
      <c r="O68" s="1"/>
      <c r="P68" s="1"/>
      <c r="Q68" s="1"/>
      <c r="R68" s="1"/>
    </row>
    <row r="69" spans="2:11" ht="15">
      <c r="B69" s="1"/>
      <c r="C69" s="1"/>
      <c r="D69" s="1"/>
      <c r="E69" s="1"/>
      <c r="F69" s="1"/>
      <c r="G69" s="1"/>
      <c r="H69" s="1"/>
      <c r="I69" s="1"/>
      <c r="J69" s="1"/>
      <c r="K69" s="1"/>
    </row>
    <row r="70" spans="2:11" ht="15">
      <c r="B70" s="1"/>
      <c r="C70" s="1"/>
      <c r="D70" s="1"/>
      <c r="E70" s="1"/>
      <c r="F70" s="1"/>
      <c r="G70" s="1"/>
      <c r="H70" s="1"/>
      <c r="I70" s="1"/>
      <c r="J70" s="1"/>
      <c r="K70" s="1"/>
    </row>
    <row r="71" spans="2:11" ht="15">
      <c r="B71" s="1"/>
      <c r="C71" s="1"/>
      <c r="D71" s="1"/>
      <c r="E71" s="1"/>
      <c r="F71" s="1"/>
      <c r="G71" s="1"/>
      <c r="H71" s="1"/>
      <c r="I71" s="1"/>
      <c r="J71" s="1"/>
      <c r="K71" s="1"/>
    </row>
    <row r="72" spans="2:11" ht="15">
      <c r="B72" s="1"/>
      <c r="C72" s="1"/>
      <c r="D72" s="1"/>
      <c r="E72" s="1"/>
      <c r="F72" s="1"/>
      <c r="G72" s="1"/>
      <c r="H72" s="1"/>
      <c r="I72" s="1"/>
      <c r="J72" s="1"/>
      <c r="K72" s="1"/>
    </row>
    <row r="73" spans="2:11" ht="15">
      <c r="B73" s="1"/>
      <c r="C73" s="1"/>
      <c r="D73" s="1"/>
      <c r="E73" s="1"/>
      <c r="F73" s="1"/>
      <c r="G73" s="1"/>
      <c r="H73" s="1"/>
      <c r="I73" s="1"/>
      <c r="J73" s="1"/>
      <c r="K73" s="1"/>
    </row>
    <row r="74" spans="2:11" ht="15">
      <c r="B74" s="1"/>
      <c r="C74" s="1"/>
      <c r="D74" s="1"/>
      <c r="E74" s="1"/>
      <c r="F74" s="1"/>
      <c r="G74" s="1"/>
      <c r="H74" s="1"/>
      <c r="I74" s="1"/>
      <c r="J74" s="1"/>
      <c r="K74" s="1"/>
    </row>
    <row r="75" spans="2:18" ht="15">
      <c r="B75" s="1"/>
      <c r="C75" s="1"/>
      <c r="D75" s="1"/>
      <c r="E75" s="1"/>
      <c r="F75" s="1"/>
      <c r="G75" s="1"/>
      <c r="H75" s="1"/>
      <c r="I75" s="1"/>
      <c r="J75" s="1"/>
      <c r="K75" s="1"/>
      <c r="L75" s="1"/>
      <c r="M75" s="1"/>
      <c r="N75" s="1"/>
      <c r="O75" s="1"/>
      <c r="P75" s="1"/>
      <c r="Q75" s="1"/>
      <c r="R75" s="1"/>
    </row>
    <row r="76" spans="2:18" ht="15">
      <c r="B76" s="1"/>
      <c r="C76" s="1"/>
      <c r="D76" s="1"/>
      <c r="E76" s="1"/>
      <c r="F76" s="1"/>
      <c r="G76" s="1"/>
      <c r="H76" s="1"/>
      <c r="I76" s="1"/>
      <c r="J76" s="1"/>
      <c r="K76" s="1"/>
      <c r="L76" s="1"/>
      <c r="M76" s="1"/>
      <c r="N76" s="1"/>
      <c r="O76" s="1"/>
      <c r="P76" s="1"/>
      <c r="Q76" s="1"/>
      <c r="R76" s="1"/>
    </row>
    <row r="77" spans="2:18" ht="15">
      <c r="B77" s="1"/>
      <c r="C77" s="1"/>
      <c r="D77" s="1"/>
      <c r="E77" s="1"/>
      <c r="F77" s="1"/>
      <c r="G77" s="1"/>
      <c r="H77" s="1"/>
      <c r="I77" s="1"/>
      <c r="J77" s="1"/>
      <c r="K77" s="1"/>
      <c r="L77" s="1"/>
      <c r="M77" s="1"/>
      <c r="N77" s="1"/>
      <c r="O77" s="1"/>
      <c r="P77" s="1"/>
      <c r="Q77" s="1"/>
      <c r="R77" s="1"/>
    </row>
    <row r="78" spans="2:18" ht="15">
      <c r="B78" s="1"/>
      <c r="C78" s="1"/>
      <c r="D78" s="1"/>
      <c r="E78" s="1"/>
      <c r="F78" s="1"/>
      <c r="G78" s="1"/>
      <c r="H78" s="1"/>
      <c r="I78" s="1"/>
      <c r="J78" s="1"/>
      <c r="K78" s="1"/>
      <c r="L78" s="1"/>
      <c r="M78" s="1"/>
      <c r="N78" s="1"/>
      <c r="O78" s="1"/>
      <c r="P78" s="1"/>
      <c r="Q78" s="1"/>
      <c r="R78" s="1"/>
    </row>
    <row r="79" spans="2:18" ht="15">
      <c r="B79" s="1"/>
      <c r="C79" s="1"/>
      <c r="D79" s="1"/>
      <c r="E79" s="1"/>
      <c r="F79" s="1"/>
      <c r="G79" s="1"/>
      <c r="H79" s="1"/>
      <c r="I79" s="1"/>
      <c r="J79" s="1"/>
      <c r="K79" s="1"/>
      <c r="L79" s="1"/>
      <c r="M79" s="1"/>
      <c r="N79" s="1"/>
      <c r="O79" s="1"/>
      <c r="P79" s="1"/>
      <c r="Q79" s="1"/>
      <c r="R79" s="1"/>
    </row>
    <row r="80" spans="2:18" ht="15">
      <c r="B80" s="1"/>
      <c r="C80" s="1"/>
      <c r="D80" s="1"/>
      <c r="E80" s="1"/>
      <c r="F80" s="1"/>
      <c r="G80" s="1"/>
      <c r="H80" s="1"/>
      <c r="I80" s="1"/>
      <c r="J80" s="1"/>
      <c r="K80" s="1"/>
      <c r="L80" s="1"/>
      <c r="M80" s="1"/>
      <c r="N80" s="1"/>
      <c r="O80" s="1"/>
      <c r="P80" s="1"/>
      <c r="Q80" s="1"/>
      <c r="R80" s="1"/>
    </row>
    <row r="81" spans="2:18" ht="15">
      <c r="B81" s="1"/>
      <c r="C81" s="1"/>
      <c r="D81" s="1"/>
      <c r="E81" s="1"/>
      <c r="F81" s="1"/>
      <c r="G81" s="1"/>
      <c r="H81" s="1"/>
      <c r="I81" s="1"/>
      <c r="J81" s="1"/>
      <c r="K81" s="1"/>
      <c r="L81" s="1"/>
      <c r="M81" s="1"/>
      <c r="N81" s="1"/>
      <c r="O81" s="1"/>
      <c r="P81" s="1"/>
      <c r="Q81" s="1"/>
      <c r="R81" s="1"/>
    </row>
    <row r="82" spans="2:18" ht="15">
      <c r="B82" s="1"/>
      <c r="C82" s="1"/>
      <c r="D82" s="1"/>
      <c r="E82" s="1"/>
      <c r="F82" s="1"/>
      <c r="G82" s="1"/>
      <c r="H82" s="1"/>
      <c r="I82" s="1"/>
      <c r="J82" s="1"/>
      <c r="K82" s="1"/>
      <c r="L82" s="1"/>
      <c r="M82" s="1"/>
      <c r="N82" s="1"/>
      <c r="O82" s="1"/>
      <c r="P82" s="1"/>
      <c r="Q82" s="1"/>
      <c r="R82" s="1"/>
    </row>
    <row r="83" spans="2:18" ht="15">
      <c r="B83" s="1"/>
      <c r="C83" s="1"/>
      <c r="D83" s="1"/>
      <c r="E83" s="1"/>
      <c r="F83" s="1"/>
      <c r="G83" s="1"/>
      <c r="H83" s="1"/>
      <c r="I83" s="1"/>
      <c r="J83" s="1"/>
      <c r="K83" s="1"/>
      <c r="L83" s="1"/>
      <c r="M83" s="1"/>
      <c r="N83" s="1"/>
      <c r="O83" s="1"/>
      <c r="P83" s="1"/>
      <c r="Q83" s="1"/>
      <c r="R83" s="1"/>
    </row>
    <row r="84" spans="2:18" ht="15">
      <c r="B84" s="1"/>
      <c r="C84" s="1"/>
      <c r="D84" s="1"/>
      <c r="E84" s="1"/>
      <c r="F84" s="1"/>
      <c r="G84" s="1"/>
      <c r="H84" s="1"/>
      <c r="I84" s="1"/>
      <c r="J84" s="1"/>
      <c r="K84" s="1"/>
      <c r="L84" s="1"/>
      <c r="M84" s="1"/>
      <c r="N84" s="1"/>
      <c r="O84" s="1"/>
      <c r="P84" s="1"/>
      <c r="Q84" s="1"/>
      <c r="R84" s="1"/>
    </row>
    <row r="85" spans="2:18" ht="15">
      <c r="B85" s="1"/>
      <c r="C85" s="1"/>
      <c r="D85" s="1"/>
      <c r="E85" s="1"/>
      <c r="F85" s="1"/>
      <c r="G85" s="1"/>
      <c r="H85" s="1"/>
      <c r="I85" s="1"/>
      <c r="J85" s="1"/>
      <c r="K85" s="1"/>
      <c r="L85" s="1"/>
      <c r="M85" s="1"/>
      <c r="N85" s="1"/>
      <c r="O85" s="1"/>
      <c r="P85" s="1"/>
      <c r="Q85" s="1"/>
      <c r="R85" s="1"/>
    </row>
    <row r="86" spans="2:18" ht="15">
      <c r="B86" s="1"/>
      <c r="C86" s="1"/>
      <c r="D86" s="1"/>
      <c r="E86" s="1"/>
      <c r="F86" s="1"/>
      <c r="G86" s="1"/>
      <c r="H86" s="1"/>
      <c r="I86" s="1"/>
      <c r="J86" s="1"/>
      <c r="K86" s="1"/>
      <c r="L86" s="1"/>
      <c r="M86" s="1"/>
      <c r="N86" s="1"/>
      <c r="O86" s="1"/>
      <c r="P86" s="1"/>
      <c r="Q86" s="1"/>
      <c r="R86" s="1"/>
    </row>
    <row r="87" spans="2:18" ht="15">
      <c r="B87" s="1"/>
      <c r="C87" s="1"/>
      <c r="D87" s="1"/>
      <c r="E87" s="1"/>
      <c r="F87" s="1"/>
      <c r="G87" s="1"/>
      <c r="H87" s="1"/>
      <c r="I87" s="1"/>
      <c r="J87" s="1"/>
      <c r="K87" s="1"/>
      <c r="L87" s="1"/>
      <c r="M87" s="1"/>
      <c r="N87" s="1"/>
      <c r="O87" s="1"/>
      <c r="P87" s="1"/>
      <c r="Q87" s="1"/>
      <c r="R87" s="1"/>
    </row>
    <row r="88" spans="2:18" ht="15">
      <c r="B88" s="1"/>
      <c r="C88" s="1"/>
      <c r="D88" s="1"/>
      <c r="E88" s="1"/>
      <c r="F88" s="1"/>
      <c r="G88" s="1"/>
      <c r="H88" s="1"/>
      <c r="I88" s="1"/>
      <c r="J88" s="1"/>
      <c r="K88" s="1"/>
      <c r="L88" s="1"/>
      <c r="M88" s="1"/>
      <c r="N88" s="1"/>
      <c r="O88" s="1"/>
      <c r="P88" s="1"/>
      <c r="Q88" s="1"/>
      <c r="R88" s="1"/>
    </row>
    <row r="89" spans="2:18" ht="15">
      <c r="B89" s="1"/>
      <c r="C89" s="1"/>
      <c r="D89" s="1"/>
      <c r="E89" s="1"/>
      <c r="F89" s="1"/>
      <c r="G89" s="1"/>
      <c r="H89" s="1"/>
      <c r="I89" s="1"/>
      <c r="J89" s="1"/>
      <c r="K89" s="1"/>
      <c r="L89" s="1"/>
      <c r="M89" s="1"/>
      <c r="N89" s="1"/>
      <c r="O89" s="1"/>
      <c r="P89" s="1"/>
      <c r="Q89" s="1"/>
      <c r="R89" s="1"/>
    </row>
    <row r="90" spans="2:18" ht="15">
      <c r="B90" s="1"/>
      <c r="C90" s="1"/>
      <c r="D90" s="1"/>
      <c r="E90" s="1"/>
      <c r="F90" s="1"/>
      <c r="G90" s="1"/>
      <c r="H90" s="1"/>
      <c r="I90" s="1"/>
      <c r="J90" s="1"/>
      <c r="K90" s="1"/>
      <c r="L90" s="1"/>
      <c r="M90" s="1"/>
      <c r="N90" s="1"/>
      <c r="O90" s="1"/>
      <c r="P90" s="1"/>
      <c r="Q90" s="1"/>
      <c r="R90" s="1"/>
    </row>
    <row r="91" spans="2:18" ht="15">
      <c r="B91" s="1"/>
      <c r="C91" s="1"/>
      <c r="D91" s="1"/>
      <c r="E91" s="1"/>
      <c r="F91" s="1"/>
      <c r="G91" s="1"/>
      <c r="H91" s="1"/>
      <c r="I91" s="1"/>
      <c r="J91" s="1"/>
      <c r="K91" s="1"/>
      <c r="L91" s="1"/>
      <c r="M91" s="1"/>
      <c r="N91" s="1"/>
      <c r="O91" s="1"/>
      <c r="P91" s="1"/>
      <c r="Q91" s="1"/>
      <c r="R91" s="1"/>
    </row>
    <row r="92" spans="2:18" ht="15">
      <c r="B92" s="1"/>
      <c r="C92" s="1"/>
      <c r="D92" s="1"/>
      <c r="E92" s="1"/>
      <c r="F92" s="1"/>
      <c r="G92" s="1"/>
      <c r="H92" s="1"/>
      <c r="I92" s="1"/>
      <c r="J92" s="1"/>
      <c r="K92" s="1"/>
      <c r="L92" s="1"/>
      <c r="M92" s="1"/>
      <c r="N92" s="1"/>
      <c r="O92" s="1"/>
      <c r="P92" s="1"/>
      <c r="Q92" s="1"/>
      <c r="R92" s="1"/>
    </row>
    <row r="93" spans="2:18" ht="15">
      <c r="B93" s="1"/>
      <c r="C93" s="1"/>
      <c r="D93" s="1"/>
      <c r="E93" s="1"/>
      <c r="F93" s="1"/>
      <c r="G93" s="1"/>
      <c r="H93" s="1"/>
      <c r="I93" s="1"/>
      <c r="J93" s="1"/>
      <c r="K93" s="1"/>
      <c r="L93" s="1"/>
      <c r="M93" s="1"/>
      <c r="N93" s="1"/>
      <c r="O93" s="1"/>
      <c r="P93" s="1"/>
      <c r="Q93" s="1"/>
      <c r="R93" s="1"/>
    </row>
    <row r="94" spans="2:18" ht="15">
      <c r="B94" s="1"/>
      <c r="C94" s="1"/>
      <c r="D94" s="1"/>
      <c r="E94" s="1"/>
      <c r="F94" s="1"/>
      <c r="G94" s="1"/>
      <c r="H94" s="1"/>
      <c r="I94" s="1"/>
      <c r="J94" s="1"/>
      <c r="K94" s="1"/>
      <c r="L94" s="1"/>
      <c r="M94" s="1"/>
      <c r="N94" s="1"/>
      <c r="O94" s="1"/>
      <c r="P94" s="1"/>
      <c r="Q94" s="1"/>
      <c r="R94" s="1"/>
    </row>
    <row r="95" spans="2:18" ht="15">
      <c r="B95" s="1"/>
      <c r="C95" s="1"/>
      <c r="D95" s="1"/>
      <c r="E95" s="1"/>
      <c r="F95" s="1"/>
      <c r="G95" s="1"/>
      <c r="H95" s="1"/>
      <c r="I95" s="1"/>
      <c r="J95" s="1"/>
      <c r="K95" s="1"/>
      <c r="L95" s="1"/>
      <c r="M95" s="1"/>
      <c r="N95" s="1"/>
      <c r="O95" s="1"/>
      <c r="P95" s="1"/>
      <c r="Q95" s="1"/>
      <c r="R95" s="1"/>
    </row>
    <row r="96" spans="2:18" ht="15">
      <c r="B96" s="1"/>
      <c r="C96" s="1"/>
      <c r="D96" s="1"/>
      <c r="E96" s="1"/>
      <c r="F96" s="1"/>
      <c r="G96" s="1"/>
      <c r="H96" s="1"/>
      <c r="I96" s="1"/>
      <c r="J96" s="1"/>
      <c r="K96" s="1"/>
      <c r="L96" s="1"/>
      <c r="M96" s="1"/>
      <c r="N96" s="1"/>
      <c r="O96" s="1"/>
      <c r="P96" s="1"/>
      <c r="Q96" s="1"/>
      <c r="R96" s="1"/>
    </row>
    <row r="97" spans="2:18" ht="15">
      <c r="B97" s="1"/>
      <c r="C97" s="1"/>
      <c r="D97" s="1"/>
      <c r="E97" s="1"/>
      <c r="F97" s="1"/>
      <c r="G97" s="1"/>
      <c r="H97" s="1"/>
      <c r="I97" s="1"/>
      <c r="J97" s="1"/>
      <c r="K97" s="1"/>
      <c r="L97" s="1"/>
      <c r="M97" s="1"/>
      <c r="N97" s="1"/>
      <c r="O97" s="1"/>
      <c r="P97" s="1"/>
      <c r="Q97" s="1"/>
      <c r="R97" s="1"/>
    </row>
    <row r="98" spans="2:18" ht="15">
      <c r="B98" s="1"/>
      <c r="C98" s="1"/>
      <c r="D98" s="1"/>
      <c r="E98" s="1"/>
      <c r="F98" s="1"/>
      <c r="G98" s="1"/>
      <c r="H98" s="1"/>
      <c r="I98" s="1"/>
      <c r="J98" s="1"/>
      <c r="K98" s="1"/>
      <c r="L98" s="1"/>
      <c r="M98" s="1"/>
      <c r="N98" s="1"/>
      <c r="O98" s="1"/>
      <c r="P98" s="1"/>
      <c r="Q98" s="1"/>
      <c r="R98" s="1"/>
    </row>
    <row r="99" spans="2:18" ht="15">
      <c r="B99" s="1"/>
      <c r="C99" s="1"/>
      <c r="D99" s="1"/>
      <c r="E99" s="1"/>
      <c r="F99" s="1"/>
      <c r="G99" s="1"/>
      <c r="H99" s="1"/>
      <c r="I99" s="1"/>
      <c r="J99" s="1"/>
      <c r="K99" s="1"/>
      <c r="L99" s="1"/>
      <c r="M99" s="1"/>
      <c r="N99" s="1"/>
      <c r="O99" s="1"/>
      <c r="P99" s="1"/>
      <c r="Q99" s="1"/>
      <c r="R99" s="1"/>
    </row>
    <row r="100" spans="2:18" ht="15">
      <c r="B100" s="1"/>
      <c r="C100" s="1"/>
      <c r="D100" s="1"/>
      <c r="E100" s="1"/>
      <c r="F100" s="1"/>
      <c r="G100" s="1"/>
      <c r="H100" s="1"/>
      <c r="I100" s="1"/>
      <c r="J100" s="1"/>
      <c r="K100" s="1"/>
      <c r="L100" s="1"/>
      <c r="M100" s="1"/>
      <c r="N100" s="1"/>
      <c r="O100" s="1"/>
      <c r="P100" s="1"/>
      <c r="Q100" s="1"/>
      <c r="R100" s="1"/>
    </row>
    <row r="101" spans="2:18" ht="15">
      <c r="B101" s="1"/>
      <c r="C101" s="1"/>
      <c r="D101" s="1"/>
      <c r="E101" s="1"/>
      <c r="F101" s="1"/>
      <c r="G101" s="1"/>
      <c r="H101" s="1"/>
      <c r="I101" s="1"/>
      <c r="J101" s="1"/>
      <c r="K101" s="1"/>
      <c r="L101" s="1"/>
      <c r="M101" s="1"/>
      <c r="N101" s="1"/>
      <c r="O101" s="1"/>
      <c r="P101" s="1"/>
      <c r="Q101" s="1"/>
      <c r="R101" s="1"/>
    </row>
    <row r="102" spans="2:18" ht="15">
      <c r="B102" s="1"/>
      <c r="C102" s="1"/>
      <c r="D102" s="1"/>
      <c r="E102" s="1"/>
      <c r="F102" s="1"/>
      <c r="G102" s="1"/>
      <c r="H102" s="1"/>
      <c r="I102" s="1"/>
      <c r="J102" s="1"/>
      <c r="K102" s="1"/>
      <c r="L102" s="1"/>
      <c r="M102" s="1"/>
      <c r="N102" s="1"/>
      <c r="O102" s="1"/>
      <c r="P102" s="1"/>
      <c r="Q102" s="1"/>
      <c r="R102" s="1"/>
    </row>
    <row r="103" spans="2:18" ht="15">
      <c r="B103" s="1"/>
      <c r="C103" s="1"/>
      <c r="D103" s="1"/>
      <c r="E103" s="1"/>
      <c r="F103" s="1"/>
      <c r="G103" s="1"/>
      <c r="H103" s="1"/>
      <c r="I103" s="1"/>
      <c r="J103" s="1"/>
      <c r="K103" s="1"/>
      <c r="L103" s="1"/>
      <c r="M103" s="1"/>
      <c r="N103" s="1"/>
      <c r="O103" s="1"/>
      <c r="P103" s="1"/>
      <c r="Q103" s="1"/>
      <c r="R103" s="1"/>
    </row>
    <row r="104" spans="2:18" ht="15">
      <c r="B104" s="1"/>
      <c r="C104" s="1"/>
      <c r="D104" s="1"/>
      <c r="E104" s="1"/>
      <c r="F104" s="1"/>
      <c r="G104" s="1"/>
      <c r="H104" s="1"/>
      <c r="I104" s="1"/>
      <c r="J104" s="1"/>
      <c r="K104" s="1"/>
      <c r="L104" s="1"/>
      <c r="M104" s="1"/>
      <c r="N104" s="1"/>
      <c r="O104" s="1"/>
      <c r="P104" s="1"/>
      <c r="Q104" s="1"/>
      <c r="R104" s="1"/>
    </row>
    <row r="105" spans="2:18" ht="15">
      <c r="B105" s="1"/>
      <c r="C105" s="1"/>
      <c r="D105" s="1"/>
      <c r="E105" s="1"/>
      <c r="F105" s="1"/>
      <c r="G105" s="1"/>
      <c r="H105" s="1"/>
      <c r="I105" s="1"/>
      <c r="J105" s="1"/>
      <c r="K105" s="1"/>
      <c r="L105" s="1"/>
      <c r="M105" s="1"/>
      <c r="N105" s="1"/>
      <c r="O105" s="1"/>
      <c r="P105" s="1"/>
      <c r="Q105" s="1"/>
      <c r="R105" s="1"/>
    </row>
    <row r="106" spans="2:18" ht="15">
      <c r="B106" s="1"/>
      <c r="C106" s="1"/>
      <c r="D106" s="1"/>
      <c r="E106" s="1"/>
      <c r="F106" s="1"/>
      <c r="G106" s="1"/>
      <c r="H106" s="1"/>
      <c r="I106" s="1"/>
      <c r="J106" s="1"/>
      <c r="K106" s="1"/>
      <c r="L106" s="1"/>
      <c r="M106" s="1"/>
      <c r="N106" s="1"/>
      <c r="O106" s="1"/>
      <c r="P106" s="1"/>
      <c r="Q106" s="1"/>
      <c r="R106" s="1"/>
    </row>
    <row r="107" spans="2:18" ht="15">
      <c r="B107" s="1"/>
      <c r="C107" s="1"/>
      <c r="D107" s="1"/>
      <c r="E107" s="1"/>
      <c r="F107" s="1"/>
      <c r="G107" s="1"/>
      <c r="H107" s="1"/>
      <c r="I107" s="1"/>
      <c r="J107" s="1"/>
      <c r="K107" s="1"/>
      <c r="L107" s="1"/>
      <c r="M107" s="1"/>
      <c r="N107" s="1"/>
      <c r="O107" s="1"/>
      <c r="P107" s="1"/>
      <c r="Q107" s="1"/>
      <c r="R107" s="1"/>
    </row>
    <row r="108" spans="2:18" ht="15">
      <c r="B108" s="1"/>
      <c r="C108" s="1"/>
      <c r="D108" s="1"/>
      <c r="E108" s="1"/>
      <c r="F108" s="1"/>
      <c r="G108" s="1"/>
      <c r="H108" s="1"/>
      <c r="I108" s="1"/>
      <c r="J108" s="1"/>
      <c r="K108" s="1"/>
      <c r="L108" s="1"/>
      <c r="M108" s="1"/>
      <c r="N108" s="1"/>
      <c r="O108" s="1"/>
      <c r="P108" s="1"/>
      <c r="Q108" s="1"/>
      <c r="R108" s="1"/>
    </row>
    <row r="109" spans="2:18" ht="15">
      <c r="B109" s="1"/>
      <c r="C109" s="1"/>
      <c r="D109" s="1"/>
      <c r="E109" s="1"/>
      <c r="F109" s="1"/>
      <c r="G109" s="1"/>
      <c r="H109" s="1"/>
      <c r="I109" s="1"/>
      <c r="J109" s="1"/>
      <c r="K109" s="1"/>
      <c r="L109" s="1"/>
      <c r="M109" s="1"/>
      <c r="N109" s="1"/>
      <c r="O109" s="1"/>
      <c r="P109" s="1"/>
      <c r="Q109" s="1"/>
      <c r="R109" s="1"/>
    </row>
    <row r="110" spans="2:18" ht="15">
      <c r="B110" s="1"/>
      <c r="C110" s="1"/>
      <c r="D110" s="1"/>
      <c r="E110" s="1"/>
      <c r="F110" s="1"/>
      <c r="G110" s="1"/>
      <c r="H110" s="1"/>
      <c r="I110" s="1"/>
      <c r="J110" s="1"/>
      <c r="K110" s="1"/>
      <c r="L110" s="1"/>
      <c r="M110" s="1"/>
      <c r="N110" s="1"/>
      <c r="O110" s="1"/>
      <c r="P110" s="1"/>
      <c r="Q110" s="1"/>
      <c r="R110" s="1"/>
    </row>
    <row r="111" spans="2:18" ht="15">
      <c r="B111" s="1"/>
      <c r="C111" s="1"/>
      <c r="D111" s="1"/>
      <c r="E111" s="1"/>
      <c r="F111" s="1"/>
      <c r="G111" s="1"/>
      <c r="H111" s="1"/>
      <c r="I111" s="1"/>
      <c r="J111" s="1"/>
      <c r="K111" s="1"/>
      <c r="L111" s="1"/>
      <c r="M111" s="1"/>
      <c r="N111" s="1"/>
      <c r="O111" s="1"/>
      <c r="P111" s="1"/>
      <c r="Q111" s="1"/>
      <c r="R111" s="1"/>
    </row>
    <row r="112" spans="2:18" ht="15">
      <c r="B112" s="1"/>
      <c r="C112" s="1"/>
      <c r="D112" s="1"/>
      <c r="E112" s="1"/>
      <c r="F112" s="1"/>
      <c r="G112" s="1"/>
      <c r="H112" s="1"/>
      <c r="I112" s="1"/>
      <c r="J112" s="1"/>
      <c r="K112" s="1"/>
      <c r="L112" s="1"/>
      <c r="M112" s="1"/>
      <c r="N112" s="1"/>
      <c r="O112" s="1"/>
      <c r="P112" s="1"/>
      <c r="Q112" s="1"/>
      <c r="R112" s="1"/>
    </row>
    <row r="113" spans="2:18" ht="15">
      <c r="B113" s="1"/>
      <c r="C113" s="1"/>
      <c r="D113" s="1"/>
      <c r="E113" s="1"/>
      <c r="F113" s="1"/>
      <c r="G113" s="1"/>
      <c r="H113" s="1"/>
      <c r="I113" s="1"/>
      <c r="J113" s="1"/>
      <c r="K113" s="1"/>
      <c r="L113" s="1"/>
      <c r="M113" s="1"/>
      <c r="N113" s="1"/>
      <c r="O113" s="1"/>
      <c r="P113" s="1"/>
      <c r="Q113" s="1"/>
      <c r="R113" s="1"/>
    </row>
    <row r="114" spans="2:18" ht="15">
      <c r="B114" s="1"/>
      <c r="C114" s="1"/>
      <c r="D114" s="1"/>
      <c r="E114" s="1"/>
      <c r="F114" s="1"/>
      <c r="G114" s="1"/>
      <c r="H114" s="1"/>
      <c r="I114" s="1"/>
      <c r="J114" s="1"/>
      <c r="K114" s="1"/>
      <c r="L114" s="1"/>
      <c r="M114" s="1"/>
      <c r="N114" s="1"/>
      <c r="O114" s="1"/>
      <c r="P114" s="1"/>
      <c r="Q114" s="1"/>
      <c r="R114" s="1"/>
    </row>
    <row r="115" spans="2:18" ht="15">
      <c r="B115" s="1"/>
      <c r="C115" s="1"/>
      <c r="D115" s="1"/>
      <c r="E115" s="1"/>
      <c r="F115" s="1"/>
      <c r="G115" s="1"/>
      <c r="H115" s="1"/>
      <c r="I115" s="1"/>
      <c r="J115" s="1"/>
      <c r="K115" s="1"/>
      <c r="L115" s="1"/>
      <c r="M115" s="1"/>
      <c r="N115" s="1"/>
      <c r="O115" s="1"/>
      <c r="P115" s="1"/>
      <c r="Q115" s="1"/>
      <c r="R115" s="1"/>
    </row>
    <row r="116" spans="2:18" ht="15">
      <c r="B116" s="1"/>
      <c r="C116" s="1"/>
      <c r="D116" s="1"/>
      <c r="E116" s="1"/>
      <c r="F116" s="1"/>
      <c r="G116" s="1"/>
      <c r="H116" s="1"/>
      <c r="I116" s="1"/>
      <c r="J116" s="1"/>
      <c r="K116" s="1"/>
      <c r="L116" s="1"/>
      <c r="M116" s="1"/>
      <c r="N116" s="1"/>
      <c r="O116" s="1"/>
      <c r="P116" s="1"/>
      <c r="Q116" s="1"/>
      <c r="R116" s="1"/>
    </row>
    <row r="117" spans="2:18" ht="15">
      <c r="B117" s="1"/>
      <c r="C117" s="1"/>
      <c r="D117" s="1"/>
      <c r="E117" s="1"/>
      <c r="F117" s="1"/>
      <c r="G117" s="1"/>
      <c r="H117" s="1"/>
      <c r="I117" s="1"/>
      <c r="J117" s="1"/>
      <c r="K117" s="1"/>
      <c r="L117" s="1"/>
      <c r="M117" s="1"/>
      <c r="N117" s="1"/>
      <c r="O117" s="1"/>
      <c r="P117" s="1"/>
      <c r="Q117" s="1"/>
      <c r="R117" s="1"/>
    </row>
    <row r="118" spans="2:18" ht="15">
      <c r="B118" s="1"/>
      <c r="C118" s="1"/>
      <c r="D118" s="1"/>
      <c r="E118" s="1"/>
      <c r="F118" s="1"/>
      <c r="G118" s="1"/>
      <c r="H118" s="1"/>
      <c r="I118" s="1"/>
      <c r="J118" s="1"/>
      <c r="K118" s="1"/>
      <c r="L118" s="1"/>
      <c r="M118" s="1"/>
      <c r="N118" s="1"/>
      <c r="O118" s="1"/>
      <c r="P118" s="1"/>
      <c r="Q118" s="1"/>
      <c r="R118" s="1"/>
    </row>
    <row r="119" spans="2:18" ht="15">
      <c r="B119" s="1"/>
      <c r="C119" s="1"/>
      <c r="D119" s="1"/>
      <c r="E119" s="1"/>
      <c r="F119" s="1"/>
      <c r="G119" s="1"/>
      <c r="H119" s="1"/>
      <c r="I119" s="1"/>
      <c r="J119" s="1"/>
      <c r="K119" s="1"/>
      <c r="L119" s="1"/>
      <c r="M119" s="1"/>
      <c r="N119" s="1"/>
      <c r="O119" s="1"/>
      <c r="P119" s="1"/>
      <c r="Q119" s="1"/>
      <c r="R119" s="1"/>
    </row>
    <row r="120" spans="2:18" ht="15">
      <c r="B120" s="1"/>
      <c r="C120" s="1"/>
      <c r="D120" s="1"/>
      <c r="E120" s="1"/>
      <c r="F120" s="1"/>
      <c r="G120" s="1"/>
      <c r="H120" s="1"/>
      <c r="I120" s="1"/>
      <c r="J120" s="1"/>
      <c r="K120" s="1"/>
      <c r="L120" s="1"/>
      <c r="M120" s="1"/>
      <c r="N120" s="1"/>
      <c r="O120" s="1"/>
      <c r="P120" s="1"/>
      <c r="Q120" s="1"/>
      <c r="R120" s="1"/>
    </row>
    <row r="121" spans="2:18" ht="15">
      <c r="B121" s="1"/>
      <c r="C121" s="1"/>
      <c r="D121" s="1"/>
      <c r="E121" s="1"/>
      <c r="F121" s="1"/>
      <c r="G121" s="1"/>
      <c r="H121" s="1"/>
      <c r="I121" s="1"/>
      <c r="J121" s="1"/>
      <c r="K121" s="1"/>
      <c r="L121" s="1"/>
      <c r="M121" s="1"/>
      <c r="N121" s="1"/>
      <c r="O121" s="1"/>
      <c r="P121" s="1"/>
      <c r="Q121" s="1"/>
      <c r="R121" s="1"/>
    </row>
    <row r="122" spans="2:18" ht="15">
      <c r="B122" s="1"/>
      <c r="C122" s="1"/>
      <c r="D122" s="1"/>
      <c r="E122" s="1"/>
      <c r="F122" s="1"/>
      <c r="G122" s="1"/>
      <c r="H122" s="1"/>
      <c r="I122" s="1"/>
      <c r="J122" s="1"/>
      <c r="K122" s="1"/>
      <c r="L122" s="1"/>
      <c r="M122" s="1"/>
      <c r="N122" s="1"/>
      <c r="O122" s="1"/>
      <c r="P122" s="1"/>
      <c r="Q122" s="1"/>
      <c r="R122" s="1"/>
    </row>
    <row r="123" spans="2:18" ht="15">
      <c r="B123" s="1"/>
      <c r="C123" s="1"/>
      <c r="D123" s="1"/>
      <c r="E123" s="1"/>
      <c r="F123" s="1"/>
      <c r="G123" s="1"/>
      <c r="H123" s="1"/>
      <c r="I123" s="1"/>
      <c r="J123" s="1"/>
      <c r="K123" s="1"/>
      <c r="L123" s="1"/>
      <c r="M123" s="1"/>
      <c r="N123" s="1"/>
      <c r="O123" s="1"/>
      <c r="P123" s="1"/>
      <c r="Q123" s="1"/>
      <c r="R123" s="1"/>
    </row>
    <row r="124" spans="2:18" ht="15">
      <c r="B124" s="1"/>
      <c r="C124" s="1"/>
      <c r="D124" s="1"/>
      <c r="E124" s="1"/>
      <c r="F124" s="1"/>
      <c r="G124" s="1"/>
      <c r="H124" s="1"/>
      <c r="I124" s="1"/>
      <c r="J124" s="1"/>
      <c r="K124" s="1"/>
      <c r="L124" s="1"/>
      <c r="M124" s="1"/>
      <c r="N124" s="1"/>
      <c r="O124" s="1"/>
      <c r="P124" s="1"/>
      <c r="Q124" s="1"/>
      <c r="R124" s="1"/>
    </row>
    <row r="125" spans="2:18" ht="15">
      <c r="B125" s="1"/>
      <c r="C125" s="1"/>
      <c r="D125" s="1"/>
      <c r="E125" s="1"/>
      <c r="F125" s="1"/>
      <c r="G125" s="1"/>
      <c r="H125" s="1"/>
      <c r="I125" s="1"/>
      <c r="J125" s="1"/>
      <c r="K125" s="1"/>
      <c r="L125" s="1"/>
      <c r="M125" s="1"/>
      <c r="N125" s="1"/>
      <c r="O125" s="1"/>
      <c r="P125" s="1"/>
      <c r="Q125" s="1"/>
      <c r="R125" s="1"/>
    </row>
    <row r="126" spans="2:18" ht="15">
      <c r="B126" s="1"/>
      <c r="C126" s="1"/>
      <c r="D126" s="1"/>
      <c r="E126" s="1"/>
      <c r="F126" s="1"/>
      <c r="G126" s="1"/>
      <c r="H126" s="1"/>
      <c r="I126" s="1"/>
      <c r="J126" s="1"/>
      <c r="K126" s="1"/>
      <c r="L126" s="1"/>
      <c r="M126" s="1"/>
      <c r="N126" s="1"/>
      <c r="O126" s="1"/>
      <c r="P126" s="1"/>
      <c r="Q126" s="1"/>
      <c r="R126" s="1"/>
    </row>
    <row r="127" spans="2:18" ht="15">
      <c r="B127" s="1"/>
      <c r="C127" s="1"/>
      <c r="D127" s="1"/>
      <c r="E127" s="1"/>
      <c r="F127" s="1"/>
      <c r="G127" s="1"/>
      <c r="H127" s="1"/>
      <c r="I127" s="1"/>
      <c r="J127" s="1"/>
      <c r="K127" s="1"/>
      <c r="L127" s="1"/>
      <c r="M127" s="1"/>
      <c r="N127" s="1"/>
      <c r="O127" s="1"/>
      <c r="P127" s="1"/>
      <c r="Q127" s="1"/>
      <c r="R127" s="1"/>
    </row>
    <row r="128" spans="2:18" ht="15">
      <c r="B128" s="1"/>
      <c r="C128" s="1"/>
      <c r="D128" s="1"/>
      <c r="E128" s="1"/>
      <c r="F128" s="1"/>
      <c r="G128" s="1"/>
      <c r="H128" s="1"/>
      <c r="I128" s="1"/>
      <c r="J128" s="1"/>
      <c r="K128" s="1"/>
      <c r="L128" s="1"/>
      <c r="M128" s="1"/>
      <c r="N128" s="1"/>
      <c r="O128" s="1"/>
      <c r="P128" s="1"/>
      <c r="Q128" s="1"/>
      <c r="R128" s="1"/>
    </row>
    <row r="129" spans="2:18" ht="15">
      <c r="B129" s="1"/>
      <c r="C129" s="1"/>
      <c r="D129" s="1"/>
      <c r="E129" s="1"/>
      <c r="F129" s="1"/>
      <c r="G129" s="1"/>
      <c r="H129" s="1"/>
      <c r="I129" s="1"/>
      <c r="J129" s="1"/>
      <c r="K129" s="1"/>
      <c r="L129" s="1"/>
      <c r="M129" s="1"/>
      <c r="N129" s="1"/>
      <c r="O129" s="1"/>
      <c r="P129" s="1"/>
      <c r="Q129" s="1"/>
      <c r="R129" s="1"/>
    </row>
    <row r="130" spans="2:18" ht="15">
      <c r="B130" s="1"/>
      <c r="C130" s="1"/>
      <c r="D130" s="1"/>
      <c r="E130" s="1"/>
      <c r="F130" s="1"/>
      <c r="G130" s="1"/>
      <c r="H130" s="1"/>
      <c r="I130" s="1"/>
      <c r="J130" s="1"/>
      <c r="K130" s="1"/>
      <c r="L130" s="1"/>
      <c r="M130" s="1"/>
      <c r="N130" s="1"/>
      <c r="O130" s="1"/>
      <c r="P130" s="1"/>
      <c r="Q130" s="1"/>
      <c r="R130" s="1"/>
    </row>
    <row r="131" spans="2:18" ht="15">
      <c r="B131" s="1"/>
      <c r="C131" s="1"/>
      <c r="D131" s="1"/>
      <c r="E131" s="1"/>
      <c r="F131" s="1"/>
      <c r="G131" s="1"/>
      <c r="H131" s="1"/>
      <c r="I131" s="1"/>
      <c r="J131" s="1"/>
      <c r="K131" s="1"/>
      <c r="L131" s="1"/>
      <c r="M131" s="1"/>
      <c r="N131" s="1"/>
      <c r="O131" s="1"/>
      <c r="P131" s="1"/>
      <c r="Q131" s="1"/>
      <c r="R131" s="1"/>
    </row>
    <row r="132" spans="2:18" ht="15">
      <c r="B132" s="1"/>
      <c r="C132" s="1"/>
      <c r="D132" s="1"/>
      <c r="E132" s="1"/>
      <c r="F132" s="1"/>
      <c r="G132" s="1"/>
      <c r="H132" s="1"/>
      <c r="I132" s="1"/>
      <c r="J132" s="1"/>
      <c r="K132" s="1"/>
      <c r="L132" s="1"/>
      <c r="M132" s="1"/>
      <c r="N132" s="1"/>
      <c r="O132" s="1"/>
      <c r="P132" s="1"/>
      <c r="Q132" s="1"/>
      <c r="R132" s="1"/>
    </row>
    <row r="133" spans="2:18" ht="15">
      <c r="B133" s="1"/>
      <c r="C133" s="1"/>
      <c r="D133" s="1"/>
      <c r="E133" s="1"/>
      <c r="F133" s="1"/>
      <c r="G133" s="1"/>
      <c r="H133" s="1"/>
      <c r="I133" s="1"/>
      <c r="J133" s="1"/>
      <c r="K133" s="1"/>
      <c r="L133" s="1"/>
      <c r="M133" s="1"/>
      <c r="N133" s="1"/>
      <c r="O133" s="1"/>
      <c r="P133" s="1"/>
      <c r="Q133" s="1"/>
      <c r="R133" s="1"/>
    </row>
    <row r="134" spans="2:18" ht="15">
      <c r="B134" s="1"/>
      <c r="C134" s="1"/>
      <c r="D134" s="1"/>
      <c r="E134" s="1"/>
      <c r="F134" s="1"/>
      <c r="G134" s="1"/>
      <c r="H134" s="1"/>
      <c r="I134" s="1"/>
      <c r="J134" s="1"/>
      <c r="K134" s="1"/>
      <c r="L134" s="1"/>
      <c r="M134" s="1"/>
      <c r="N134" s="1"/>
      <c r="O134" s="1"/>
      <c r="P134" s="1"/>
      <c r="Q134" s="1"/>
      <c r="R134" s="1"/>
    </row>
    <row r="135" spans="2:18" ht="15">
      <c r="B135" s="1"/>
      <c r="C135" s="1"/>
      <c r="D135" s="1"/>
      <c r="E135" s="1"/>
      <c r="F135" s="1"/>
      <c r="G135" s="1"/>
      <c r="H135" s="1"/>
      <c r="I135" s="1"/>
      <c r="J135" s="1"/>
      <c r="K135" s="1"/>
      <c r="L135" s="1"/>
      <c r="M135" s="1"/>
      <c r="N135" s="1"/>
      <c r="O135" s="1"/>
      <c r="P135" s="1"/>
      <c r="Q135" s="1"/>
      <c r="R135" s="1"/>
    </row>
    <row r="136" spans="2:18" ht="15">
      <c r="B136" s="1"/>
      <c r="C136" s="1"/>
      <c r="D136" s="1"/>
      <c r="E136" s="1"/>
      <c r="F136" s="1"/>
      <c r="G136" s="1"/>
      <c r="H136" s="1"/>
      <c r="I136" s="1"/>
      <c r="J136" s="1"/>
      <c r="K136" s="1"/>
      <c r="L136" s="1"/>
      <c r="M136" s="1"/>
      <c r="N136" s="1"/>
      <c r="O136" s="1"/>
      <c r="P136" s="1"/>
      <c r="Q136" s="1"/>
      <c r="R136" s="1"/>
    </row>
    <row r="137" spans="2:18" ht="15">
      <c r="B137" s="1"/>
      <c r="C137" s="1"/>
      <c r="D137" s="1"/>
      <c r="E137" s="1"/>
      <c r="F137" s="1"/>
      <c r="G137" s="1"/>
      <c r="H137" s="1"/>
      <c r="I137" s="1"/>
      <c r="J137" s="1"/>
      <c r="K137" s="1"/>
      <c r="L137" s="1"/>
      <c r="M137" s="1"/>
      <c r="N137" s="1"/>
      <c r="O137" s="1"/>
      <c r="P137" s="1"/>
      <c r="Q137" s="1"/>
      <c r="R137" s="1"/>
    </row>
    <row r="138" spans="2:18" ht="15">
      <c r="B138" s="1"/>
      <c r="C138" s="1"/>
      <c r="D138" s="1"/>
      <c r="E138" s="1"/>
      <c r="F138" s="1"/>
      <c r="G138" s="1"/>
      <c r="H138" s="1"/>
      <c r="I138" s="1"/>
      <c r="J138" s="1"/>
      <c r="K138" s="1"/>
      <c r="L138" s="1"/>
      <c r="M138" s="1"/>
      <c r="N138" s="1"/>
      <c r="O138" s="1"/>
      <c r="P138" s="1"/>
      <c r="Q138" s="1"/>
      <c r="R138" s="1"/>
    </row>
    <row r="139" spans="2:18" ht="15">
      <c r="B139" s="1"/>
      <c r="C139" s="1"/>
      <c r="D139" s="1"/>
      <c r="E139" s="1"/>
      <c r="F139" s="1"/>
      <c r="G139" s="1"/>
      <c r="H139" s="1"/>
      <c r="I139" s="1"/>
      <c r="J139" s="1"/>
      <c r="K139" s="1"/>
      <c r="L139" s="1"/>
      <c r="M139" s="1"/>
      <c r="N139" s="1"/>
      <c r="O139" s="1"/>
      <c r="P139" s="1"/>
      <c r="Q139" s="1"/>
      <c r="R139" s="1"/>
    </row>
    <row r="140" spans="2:18" ht="15">
      <c r="B140" s="1"/>
      <c r="C140" s="1"/>
      <c r="D140" s="1"/>
      <c r="E140" s="1"/>
      <c r="F140" s="1"/>
      <c r="G140" s="1"/>
      <c r="H140" s="1"/>
      <c r="I140" s="1"/>
      <c r="J140" s="1"/>
      <c r="K140" s="1"/>
      <c r="L140" s="1"/>
      <c r="M140" s="1"/>
      <c r="N140" s="1"/>
      <c r="O140" s="1"/>
      <c r="P140" s="1"/>
      <c r="Q140" s="1"/>
      <c r="R140" s="1"/>
    </row>
    <row r="141" spans="2:18" ht="15">
      <c r="B141" s="1"/>
      <c r="C141" s="1"/>
      <c r="D141" s="1"/>
      <c r="E141" s="1"/>
      <c r="F141" s="1"/>
      <c r="G141" s="1"/>
      <c r="H141" s="1"/>
      <c r="I141" s="1"/>
      <c r="J141" s="1"/>
      <c r="K141" s="1"/>
      <c r="L141" s="1"/>
      <c r="M141" s="1"/>
      <c r="N141" s="1"/>
      <c r="O141" s="1"/>
      <c r="P141" s="1"/>
      <c r="Q141" s="1"/>
      <c r="R141" s="1"/>
    </row>
    <row r="142" spans="2:9" ht="15">
      <c r="B142" s="1"/>
      <c r="C142" s="1"/>
      <c r="D142" s="1"/>
      <c r="E142" s="1"/>
      <c r="F142" s="1"/>
      <c r="G142" s="1"/>
      <c r="H142" s="1"/>
      <c r="I142" s="1"/>
    </row>
  </sheetData>
  <mergeCells count="25">
    <mergeCell ref="B3:H3"/>
    <mergeCell ref="F1:I1"/>
    <mergeCell ref="F2:I2"/>
    <mergeCell ref="C1:E1"/>
    <mergeCell ref="C2:E2"/>
    <mergeCell ref="E49:F49"/>
    <mergeCell ref="E48:F48"/>
    <mergeCell ref="E41:F41"/>
    <mergeCell ref="B39:G39"/>
    <mergeCell ref="E64:F64"/>
    <mergeCell ref="E59:F59"/>
    <mergeCell ref="E60:F60"/>
    <mergeCell ref="E61:F61"/>
    <mergeCell ref="E62:F62"/>
    <mergeCell ref="E63:F63"/>
    <mergeCell ref="B21:H21"/>
    <mergeCell ref="B55:G55"/>
    <mergeCell ref="E58:F58"/>
    <mergeCell ref="E57:F57"/>
    <mergeCell ref="E47:F47"/>
    <mergeCell ref="E42:F42"/>
    <mergeCell ref="E43:F43"/>
    <mergeCell ref="E44:F44"/>
    <mergeCell ref="E45:F45"/>
    <mergeCell ref="E46:F46"/>
  </mergeCells>
  <printOptions horizontalCentered="1" verticalCentered="1"/>
  <pageMargins left="0.75" right="0.75" top="0.5" bottom="0.5" header="0.5" footer="0.25"/>
  <pageSetup fitToHeight="1" fitToWidth="1" horizontalDpi="300" verticalDpi="300" orientation="portrait" scale="71" r:id="rId1"/>
  <headerFooter alignWithMargins="0">
    <oddFooter>&amp;LDISCLAIMER:  NDEQ does not guarantee the accuracy and is not responsible for errors/omissions in the information contained herin.  All calculations are subject to review by NDEQ.</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IR161"/>
  <sheetViews>
    <sheetView workbookViewId="0" topLeftCell="A1">
      <selection activeCell="K4" sqref="K4"/>
    </sheetView>
  </sheetViews>
  <sheetFormatPr defaultColWidth="9.140625" defaultRowHeight="12.75"/>
  <cols>
    <col min="1" max="1" width="1.8515625" style="0" customWidth="1"/>
    <col min="2" max="2" width="18.421875" style="0" customWidth="1"/>
    <col min="3" max="3" width="11.00390625" style="0" customWidth="1"/>
    <col min="4" max="4" width="15.28125" style="0" customWidth="1"/>
    <col min="5" max="5" width="11.28125" style="0" customWidth="1"/>
    <col min="6" max="6" width="13.7109375" style="0" customWidth="1"/>
    <col min="7" max="7" width="11.28125" style="0" customWidth="1"/>
    <col min="8" max="8" width="9.7109375" style="0" customWidth="1"/>
  </cols>
  <sheetData>
    <row r="1" spans="2:4" ht="12.75">
      <c r="B1" s="173" t="s">
        <v>37</v>
      </c>
      <c r="C1" s="172"/>
      <c r="D1" s="172"/>
    </row>
    <row r="2" spans="2:4" ht="13.5" thickBot="1">
      <c r="B2" s="186" t="s">
        <v>72</v>
      </c>
      <c r="C2" s="187"/>
      <c r="D2" s="187"/>
    </row>
    <row r="3" spans="2:18" ht="23.25" customHeight="1" thickBot="1">
      <c r="B3" s="147" t="s">
        <v>38</v>
      </c>
      <c r="C3" s="150"/>
      <c r="D3" s="150"/>
      <c r="E3" s="150"/>
      <c r="F3" s="150"/>
      <c r="G3" s="151"/>
      <c r="I3" s="1"/>
      <c r="J3" s="1"/>
      <c r="K3" s="1"/>
      <c r="L3" s="1"/>
      <c r="M3" s="1"/>
      <c r="N3" s="1"/>
      <c r="O3" s="1"/>
      <c r="P3" s="1"/>
      <c r="Q3" s="1"/>
      <c r="R3" s="1"/>
    </row>
    <row r="4" spans="2:18" ht="23.25" customHeight="1" thickBot="1">
      <c r="B4" s="2" t="s">
        <v>95</v>
      </c>
      <c r="C4" s="5"/>
      <c r="E4" s="81" t="s">
        <v>2</v>
      </c>
      <c r="F4" s="82"/>
      <c r="G4" s="71" t="s">
        <v>3</v>
      </c>
      <c r="I4" s="1"/>
      <c r="J4" s="1"/>
      <c r="K4" s="1"/>
      <c r="L4" s="1"/>
      <c r="M4" s="1"/>
      <c r="N4" s="1"/>
      <c r="O4" s="1"/>
      <c r="P4" s="1"/>
      <c r="Q4" s="1"/>
      <c r="R4" s="1"/>
    </row>
    <row r="5" spans="2:18" ht="60.75" thickBot="1">
      <c r="B5" s="6" t="s">
        <v>4</v>
      </c>
      <c r="C5" s="7" t="s">
        <v>6</v>
      </c>
      <c r="D5" s="8" t="s">
        <v>7</v>
      </c>
      <c r="E5" s="166" t="s">
        <v>8</v>
      </c>
      <c r="F5" s="182"/>
      <c r="G5" s="7" t="s">
        <v>9</v>
      </c>
      <c r="I5" s="69"/>
      <c r="J5" s="1"/>
      <c r="K5" s="1"/>
      <c r="L5" s="1"/>
      <c r="M5" s="1"/>
      <c r="N5" s="1"/>
      <c r="O5" s="1"/>
      <c r="P5" s="1"/>
      <c r="Q5" s="1"/>
      <c r="R5" s="1"/>
    </row>
    <row r="6" spans="2:18" ht="21.75" customHeight="1">
      <c r="B6" s="9" t="s">
        <v>10</v>
      </c>
      <c r="C6" s="41">
        <v>0.31</v>
      </c>
      <c r="D6" s="11" t="s">
        <v>11</v>
      </c>
      <c r="E6" s="178">
        <f aca="true" t="shared" si="0" ref="E6:E13">C6*F$4</f>
        <v>0</v>
      </c>
      <c r="F6" s="179"/>
      <c r="G6" s="42">
        <f aca="true" t="shared" si="1" ref="G6:G13">E6*8760/2000</f>
        <v>0</v>
      </c>
      <c r="I6" s="1"/>
      <c r="J6" s="1"/>
      <c r="K6" s="1"/>
      <c r="L6" s="1"/>
      <c r="M6" s="1"/>
      <c r="N6" s="1"/>
      <c r="O6" s="1"/>
      <c r="P6" s="1"/>
      <c r="Q6" s="1"/>
      <c r="R6" s="1"/>
    </row>
    <row r="7" spans="2:18" ht="49.5" customHeight="1">
      <c r="B7" s="12" t="s">
        <v>27</v>
      </c>
      <c r="C7" s="33">
        <v>0.31</v>
      </c>
      <c r="D7" s="14" t="s">
        <v>11</v>
      </c>
      <c r="E7" s="175">
        <f t="shared" si="0"/>
        <v>0</v>
      </c>
      <c r="F7" s="176"/>
      <c r="G7" s="43">
        <f t="shared" si="1"/>
        <v>0</v>
      </c>
      <c r="I7" s="1"/>
      <c r="J7" s="1"/>
      <c r="K7" s="1"/>
      <c r="L7" s="1"/>
      <c r="M7" s="1"/>
      <c r="N7" s="1"/>
      <c r="O7" s="1"/>
      <c r="P7" s="1"/>
      <c r="Q7" s="1"/>
      <c r="R7" s="1"/>
    </row>
    <row r="8" spans="2:18" ht="16.5">
      <c r="B8" s="12" t="s">
        <v>28</v>
      </c>
      <c r="C8" s="33">
        <v>0.29</v>
      </c>
      <c r="D8" s="14" t="s">
        <v>11</v>
      </c>
      <c r="E8" s="175">
        <f t="shared" si="0"/>
        <v>0</v>
      </c>
      <c r="F8" s="176"/>
      <c r="G8" s="43">
        <f t="shared" si="1"/>
        <v>0</v>
      </c>
      <c r="I8" s="1"/>
      <c r="J8" s="1"/>
      <c r="K8" s="1"/>
      <c r="L8" s="1"/>
      <c r="M8" s="1"/>
      <c r="N8" s="1"/>
      <c r="O8" s="1"/>
      <c r="P8" s="1"/>
      <c r="Q8" s="1"/>
      <c r="R8" s="1"/>
    </row>
    <row r="9" spans="2:18" ht="16.5">
      <c r="B9" s="12" t="s">
        <v>29</v>
      </c>
      <c r="C9" s="15">
        <v>4.41</v>
      </c>
      <c r="D9" s="14" t="s">
        <v>11</v>
      </c>
      <c r="E9" s="188">
        <f t="shared" si="0"/>
        <v>0</v>
      </c>
      <c r="F9" s="176"/>
      <c r="G9" s="43">
        <f t="shared" si="1"/>
        <v>0</v>
      </c>
      <c r="I9" s="1"/>
      <c r="J9" s="1"/>
      <c r="K9" s="1"/>
      <c r="L9" s="1"/>
      <c r="M9" s="1"/>
      <c r="N9" s="1"/>
      <c r="O9" s="1"/>
      <c r="P9" s="1"/>
      <c r="Q9" s="1"/>
      <c r="R9" s="1"/>
    </row>
    <row r="10" spans="2:18" ht="15">
      <c r="B10" s="12" t="s">
        <v>12</v>
      </c>
      <c r="C10" s="33">
        <v>0.95</v>
      </c>
      <c r="D10" s="14" t="s">
        <v>11</v>
      </c>
      <c r="E10" s="175">
        <f t="shared" si="0"/>
        <v>0</v>
      </c>
      <c r="F10" s="176"/>
      <c r="G10" s="43">
        <f t="shared" si="1"/>
        <v>0</v>
      </c>
      <c r="I10" s="1"/>
      <c r="J10" s="1"/>
      <c r="K10" s="1"/>
      <c r="L10" s="1"/>
      <c r="M10" s="1"/>
      <c r="N10" s="1"/>
      <c r="O10" s="1"/>
      <c r="P10" s="1"/>
      <c r="Q10" s="1"/>
      <c r="R10" s="1"/>
    </row>
    <row r="11" spans="2:18" ht="18">
      <c r="B11" s="12" t="s">
        <v>30</v>
      </c>
      <c r="C11" s="33">
        <v>0.35</v>
      </c>
      <c r="D11" s="14" t="s">
        <v>11</v>
      </c>
      <c r="E11" s="175">
        <f t="shared" si="0"/>
        <v>0</v>
      </c>
      <c r="F11" s="176"/>
      <c r="G11" s="43">
        <f t="shared" si="1"/>
        <v>0</v>
      </c>
      <c r="I11" s="1"/>
      <c r="J11" s="1"/>
      <c r="K11" s="1"/>
      <c r="L11" s="17"/>
      <c r="M11" s="1"/>
      <c r="N11" s="1"/>
      <c r="O11" s="1"/>
      <c r="P11" s="1"/>
      <c r="Q11" s="1"/>
      <c r="R11" s="1"/>
    </row>
    <row r="12" spans="2:18" ht="27.75">
      <c r="B12" s="18" t="s">
        <v>31</v>
      </c>
      <c r="C12" s="19">
        <v>0.00118</v>
      </c>
      <c r="D12" s="20" t="s">
        <v>14</v>
      </c>
      <c r="E12" s="164">
        <f t="shared" si="0"/>
        <v>0</v>
      </c>
      <c r="F12" s="184"/>
      <c r="G12" s="44">
        <f t="shared" si="1"/>
        <v>0</v>
      </c>
      <c r="I12" s="1"/>
      <c r="J12" s="1"/>
      <c r="K12" s="1"/>
      <c r="L12" s="1"/>
      <c r="M12" s="1"/>
      <c r="N12" s="1"/>
      <c r="O12" s="1"/>
      <c r="P12" s="1"/>
      <c r="Q12" s="1"/>
      <c r="R12" s="1"/>
    </row>
    <row r="13" spans="2:18" ht="15.75" thickBot="1">
      <c r="B13" s="21" t="s">
        <v>15</v>
      </c>
      <c r="C13" s="22">
        <v>0.00379</v>
      </c>
      <c r="D13" s="23" t="s">
        <v>14</v>
      </c>
      <c r="E13" s="154">
        <f t="shared" si="0"/>
        <v>0</v>
      </c>
      <c r="F13" s="177"/>
      <c r="G13" s="45">
        <f t="shared" si="1"/>
        <v>0</v>
      </c>
      <c r="I13" s="1"/>
      <c r="J13" s="1"/>
      <c r="K13" s="1"/>
      <c r="L13" s="1"/>
      <c r="M13" s="1"/>
      <c r="N13" s="1"/>
      <c r="O13" s="1"/>
      <c r="P13" s="1"/>
      <c r="Q13" s="1"/>
      <c r="R13" s="1"/>
    </row>
    <row r="14" spans="2:18" ht="18">
      <c r="B14" s="24" t="s">
        <v>32</v>
      </c>
      <c r="C14" s="1"/>
      <c r="D14" s="25" t="s">
        <v>16</v>
      </c>
      <c r="E14" s="1"/>
      <c r="F14" s="1"/>
      <c r="G14" s="26"/>
      <c r="I14" s="1"/>
      <c r="J14" s="1"/>
      <c r="K14" s="1"/>
      <c r="L14" s="1"/>
      <c r="M14" s="1"/>
      <c r="N14" s="1"/>
      <c r="O14" s="1"/>
      <c r="P14" s="1"/>
      <c r="Q14" s="1"/>
      <c r="R14" s="1"/>
    </row>
    <row r="15" spans="9:18" ht="15">
      <c r="I15" s="1"/>
      <c r="J15" s="1"/>
      <c r="K15" s="1"/>
      <c r="L15" s="1"/>
      <c r="M15" s="1"/>
      <c r="N15" s="1"/>
      <c r="O15" s="1"/>
      <c r="P15" s="1"/>
      <c r="Q15" s="1"/>
      <c r="R15" s="1"/>
    </row>
    <row r="16" spans="9:18" ht="15.75" thickBot="1">
      <c r="I16" s="1"/>
      <c r="J16" s="1"/>
      <c r="K16" s="1"/>
      <c r="L16" s="1"/>
      <c r="M16" s="1"/>
      <c r="N16" s="1"/>
      <c r="O16" s="1"/>
      <c r="P16" s="1"/>
      <c r="Q16" s="1"/>
      <c r="R16" s="1"/>
    </row>
    <row r="17" spans="2:18" ht="18" customHeight="1" thickBot="1">
      <c r="B17" s="147" t="s">
        <v>90</v>
      </c>
      <c r="C17" s="150"/>
      <c r="D17" s="150"/>
      <c r="E17" s="150"/>
      <c r="F17" s="150"/>
      <c r="G17" s="151"/>
      <c r="H17" s="79"/>
      <c r="I17" s="1"/>
      <c r="J17" s="1"/>
      <c r="K17" s="1"/>
      <c r="L17" s="1"/>
      <c r="M17" s="1"/>
      <c r="N17" s="1"/>
      <c r="O17" s="1"/>
      <c r="P17" s="1"/>
      <c r="Q17" s="1"/>
      <c r="R17" s="1"/>
    </row>
    <row r="18" spans="2:18" ht="18" customHeight="1" thickBot="1">
      <c r="B18" s="2" t="s">
        <v>95</v>
      </c>
      <c r="C18" s="3"/>
      <c r="E18" s="81" t="s">
        <v>2</v>
      </c>
      <c r="F18" s="82"/>
      <c r="G18" s="71" t="s">
        <v>3</v>
      </c>
      <c r="I18" s="1"/>
      <c r="J18" s="1"/>
      <c r="K18" s="1"/>
      <c r="L18" s="1"/>
      <c r="M18" s="1"/>
      <c r="N18" s="1"/>
      <c r="O18" s="1"/>
      <c r="P18" s="1"/>
      <c r="Q18" s="1"/>
      <c r="R18" s="1"/>
    </row>
    <row r="19" spans="2:18" ht="18" customHeight="1" thickBot="1">
      <c r="B19" s="6" t="s">
        <v>4</v>
      </c>
      <c r="C19" s="7" t="s">
        <v>6</v>
      </c>
      <c r="D19" s="8" t="s">
        <v>7</v>
      </c>
      <c r="E19" s="137" t="s">
        <v>8</v>
      </c>
      <c r="F19" s="189"/>
      <c r="G19" s="7" t="s">
        <v>9</v>
      </c>
      <c r="I19" s="1"/>
      <c r="J19" s="1"/>
      <c r="K19" s="1"/>
      <c r="L19" s="1"/>
      <c r="M19" s="1"/>
      <c r="N19" s="1"/>
      <c r="O19" s="1"/>
      <c r="P19" s="1"/>
      <c r="Q19" s="1"/>
      <c r="R19" s="1"/>
    </row>
    <row r="20" spans="2:18" ht="18" customHeight="1">
      <c r="B20" s="9" t="s">
        <v>10</v>
      </c>
      <c r="C20" s="41">
        <v>0.0697</v>
      </c>
      <c r="D20" s="11" t="s">
        <v>62</v>
      </c>
      <c r="E20" s="178">
        <f>C20*F$18</f>
        <v>0</v>
      </c>
      <c r="F20" s="179"/>
      <c r="G20" s="42">
        <f aca="true" t="shared" si="2" ref="G20:G27">E20*8760/2000</f>
        <v>0</v>
      </c>
      <c r="H20" s="1"/>
      <c r="I20" s="1"/>
      <c r="J20" s="1"/>
      <c r="K20" s="1"/>
      <c r="L20" s="1"/>
      <c r="M20" s="1"/>
      <c r="N20" s="1"/>
      <c r="O20" s="1"/>
      <c r="P20" s="1"/>
      <c r="Q20" s="1"/>
      <c r="R20" s="1"/>
    </row>
    <row r="21" spans="2:18" ht="18" customHeight="1">
      <c r="B21" s="12" t="s">
        <v>27</v>
      </c>
      <c r="C21" s="33">
        <v>0.0573</v>
      </c>
      <c r="D21" s="14" t="s">
        <v>62</v>
      </c>
      <c r="E21" s="175">
        <f aca="true" t="shared" si="3" ref="E21:E27">C21*F$18</f>
        <v>0</v>
      </c>
      <c r="F21" s="176"/>
      <c r="G21" s="43">
        <f t="shared" si="2"/>
        <v>0</v>
      </c>
      <c r="I21" s="1"/>
      <c r="J21" s="1"/>
      <c r="K21" s="1"/>
      <c r="L21" s="1"/>
      <c r="M21" s="1"/>
      <c r="N21" s="1"/>
      <c r="O21" s="1"/>
      <c r="P21" s="1"/>
      <c r="Q21" s="1"/>
      <c r="R21" s="1"/>
    </row>
    <row r="22" spans="2:18" ht="16.5">
      <c r="B22" s="12" t="s">
        <v>28</v>
      </c>
      <c r="C22" s="33">
        <f>1.01*0.5</f>
        <v>0.505</v>
      </c>
      <c r="D22" s="14" t="s">
        <v>17</v>
      </c>
      <c r="E22" s="175">
        <f t="shared" si="3"/>
        <v>0</v>
      </c>
      <c r="F22" s="176"/>
      <c r="G22" s="43">
        <f t="shared" si="2"/>
        <v>0</v>
      </c>
      <c r="I22" s="69"/>
      <c r="J22" s="1"/>
      <c r="K22" s="1"/>
      <c r="L22" s="1"/>
      <c r="M22" s="1"/>
      <c r="N22" s="1"/>
      <c r="O22" s="1"/>
      <c r="P22" s="1"/>
      <c r="Q22" s="1"/>
      <c r="R22" s="1"/>
    </row>
    <row r="23" spans="2:18" ht="31.5" customHeight="1">
      <c r="B23" s="12" t="s">
        <v>29</v>
      </c>
      <c r="C23" s="15">
        <v>3.2</v>
      </c>
      <c r="D23" s="14" t="s">
        <v>17</v>
      </c>
      <c r="E23" s="175">
        <f t="shared" si="3"/>
        <v>0</v>
      </c>
      <c r="F23" s="176"/>
      <c r="G23" s="43">
        <f t="shared" si="2"/>
        <v>0</v>
      </c>
      <c r="I23" s="1"/>
      <c r="J23" s="1"/>
      <c r="K23" s="1"/>
      <c r="L23" s="1"/>
      <c r="M23" s="1"/>
      <c r="N23" s="1"/>
      <c r="O23" s="1"/>
      <c r="P23" s="1"/>
      <c r="Q23" s="1"/>
      <c r="R23" s="1"/>
    </row>
    <row r="24" spans="2:18" ht="15">
      <c r="B24" s="12" t="s">
        <v>12</v>
      </c>
      <c r="C24" s="33">
        <v>0.85</v>
      </c>
      <c r="D24" s="14" t="s">
        <v>17</v>
      </c>
      <c r="E24" s="175">
        <f t="shared" si="3"/>
        <v>0</v>
      </c>
      <c r="F24" s="176"/>
      <c r="G24" s="43">
        <f t="shared" si="2"/>
        <v>0</v>
      </c>
      <c r="I24" s="1"/>
      <c r="J24" s="1"/>
      <c r="K24" s="1"/>
      <c r="L24" s="1"/>
      <c r="M24" s="1"/>
      <c r="N24" s="1"/>
      <c r="O24" s="1"/>
      <c r="P24" s="1"/>
      <c r="Q24" s="1"/>
      <c r="R24" s="1"/>
    </row>
    <row r="25" spans="2:18" ht="18">
      <c r="B25" s="12" t="s">
        <v>30</v>
      </c>
      <c r="C25" s="13">
        <f>0.91*0.09</f>
        <v>0.0819</v>
      </c>
      <c r="D25" s="14" t="s">
        <v>17</v>
      </c>
      <c r="E25" s="175">
        <f t="shared" si="3"/>
        <v>0</v>
      </c>
      <c r="F25" s="176"/>
      <c r="G25" s="43">
        <f t="shared" si="2"/>
        <v>0</v>
      </c>
      <c r="I25" s="1"/>
      <c r="J25" s="1"/>
      <c r="K25" s="1"/>
      <c r="L25" s="1"/>
      <c r="M25" s="1"/>
      <c r="N25" s="1"/>
      <c r="O25" s="1"/>
      <c r="P25" s="1"/>
      <c r="Q25" s="1"/>
      <c r="R25" s="1"/>
    </row>
    <row r="26" spans="2:18" ht="27.75">
      <c r="B26" s="18" t="s">
        <v>33</v>
      </c>
      <c r="C26" s="19">
        <v>0.000776</v>
      </c>
      <c r="D26" s="20" t="s">
        <v>18</v>
      </c>
      <c r="E26" s="175">
        <f t="shared" si="3"/>
        <v>0</v>
      </c>
      <c r="F26" s="176"/>
      <c r="G26" s="44">
        <f t="shared" si="2"/>
        <v>0</v>
      </c>
      <c r="I26" s="1"/>
      <c r="J26" s="1"/>
      <c r="K26" s="1"/>
      <c r="L26" s="1"/>
      <c r="M26" s="1"/>
      <c r="N26" s="1"/>
      <c r="O26" s="1"/>
      <c r="P26" s="1"/>
      <c r="Q26" s="1"/>
      <c r="R26" s="1"/>
    </row>
    <row r="27" spans="2:18" ht="15.75" thickBot="1">
      <c r="B27" s="21" t="s">
        <v>15</v>
      </c>
      <c r="C27" s="22">
        <v>0.00157</v>
      </c>
      <c r="D27" s="23" t="s">
        <v>18</v>
      </c>
      <c r="E27" s="190">
        <f t="shared" si="3"/>
        <v>0</v>
      </c>
      <c r="F27" s="177"/>
      <c r="G27" s="45">
        <f t="shared" si="2"/>
        <v>0</v>
      </c>
      <c r="I27" s="1"/>
      <c r="J27" s="1"/>
      <c r="K27" s="1"/>
      <c r="L27" s="1"/>
      <c r="M27" s="1"/>
      <c r="N27" s="1"/>
      <c r="O27" s="1"/>
      <c r="P27" s="1"/>
      <c r="Q27" s="1"/>
      <c r="R27" s="1"/>
    </row>
    <row r="28" spans="2:18" ht="18">
      <c r="B28" s="24" t="s">
        <v>32</v>
      </c>
      <c r="C28" s="1"/>
      <c r="D28" s="25" t="s">
        <v>16</v>
      </c>
      <c r="E28" s="1"/>
      <c r="F28" s="1"/>
      <c r="G28" s="26"/>
      <c r="I28" s="1"/>
      <c r="J28" s="1"/>
      <c r="K28" s="1"/>
      <c r="L28" s="17"/>
      <c r="M28" s="1"/>
      <c r="N28" s="1"/>
      <c r="O28" s="1"/>
      <c r="P28" s="1"/>
      <c r="Q28" s="1"/>
      <c r="R28" s="1"/>
    </row>
    <row r="29" spans="9:18" ht="15">
      <c r="I29" s="1"/>
      <c r="J29" s="1"/>
      <c r="K29" s="1"/>
      <c r="L29" s="1"/>
      <c r="M29" s="1"/>
      <c r="N29" s="1"/>
      <c r="O29" s="1"/>
      <c r="P29" s="1"/>
      <c r="Q29" s="1"/>
      <c r="R29" s="1"/>
    </row>
    <row r="30" spans="2:18" ht="15.75" thickBot="1">
      <c r="B30" s="29"/>
      <c r="C30" s="1"/>
      <c r="D30" s="1"/>
      <c r="E30" s="1"/>
      <c r="F30" s="1"/>
      <c r="G30" s="1"/>
      <c r="H30" s="1"/>
      <c r="I30" s="1"/>
      <c r="J30" s="1"/>
      <c r="K30" s="1"/>
      <c r="L30" s="1"/>
      <c r="M30" s="1"/>
      <c r="N30" s="1"/>
      <c r="O30" s="1"/>
      <c r="P30" s="1"/>
      <c r="Q30" s="1"/>
      <c r="R30" s="1"/>
    </row>
    <row r="31" spans="2:18" ht="18" customHeight="1" thickBot="1">
      <c r="B31" s="147" t="s">
        <v>19</v>
      </c>
      <c r="C31" s="150"/>
      <c r="D31" s="150"/>
      <c r="E31" s="150"/>
      <c r="F31" s="150"/>
      <c r="G31" s="151"/>
      <c r="H31" s="1"/>
      <c r="I31" s="1"/>
      <c r="J31" s="1"/>
      <c r="K31" s="1"/>
      <c r="L31" s="1"/>
      <c r="M31" s="1"/>
      <c r="N31" s="1"/>
      <c r="O31" s="1"/>
      <c r="P31" s="1"/>
      <c r="Q31" s="1"/>
      <c r="R31" s="1"/>
    </row>
    <row r="32" spans="2:18" ht="18" customHeight="1" thickBot="1">
      <c r="B32" s="2" t="s">
        <v>34</v>
      </c>
      <c r="C32" s="87"/>
      <c r="D32" s="87"/>
      <c r="E32" s="94" t="s">
        <v>2</v>
      </c>
      <c r="F32" s="82"/>
      <c r="G32" s="71" t="s">
        <v>3</v>
      </c>
      <c r="H32" s="1"/>
      <c r="I32" s="1"/>
      <c r="J32" s="1"/>
      <c r="K32" s="1"/>
      <c r="L32" s="1"/>
      <c r="M32" s="1"/>
      <c r="N32" s="1"/>
      <c r="O32" s="1"/>
      <c r="P32" s="1"/>
      <c r="Q32" s="1"/>
      <c r="R32" s="1"/>
    </row>
    <row r="33" spans="2:18" ht="31.5" customHeight="1" thickBot="1">
      <c r="B33" s="6" t="s">
        <v>4</v>
      </c>
      <c r="C33" s="7" t="s">
        <v>6</v>
      </c>
      <c r="D33" s="8" t="s">
        <v>7</v>
      </c>
      <c r="E33" s="166" t="s">
        <v>8</v>
      </c>
      <c r="F33" s="182"/>
      <c r="G33" s="7" t="s">
        <v>9</v>
      </c>
      <c r="H33" s="1"/>
      <c r="I33" s="1"/>
      <c r="J33" s="1"/>
      <c r="K33" s="1"/>
      <c r="L33" s="1"/>
      <c r="M33" s="1"/>
      <c r="N33" s="1"/>
      <c r="O33" s="1"/>
      <c r="P33" s="1"/>
      <c r="Q33" s="1"/>
      <c r="R33" s="1"/>
    </row>
    <row r="34" spans="2:18" ht="18">
      <c r="B34" s="9" t="s">
        <v>55</v>
      </c>
      <c r="C34" s="41">
        <v>0.0697</v>
      </c>
      <c r="D34" s="11" t="s">
        <v>62</v>
      </c>
      <c r="E34" s="178">
        <f aca="true" t="shared" si="4" ref="E34:E41">C34*F$32</f>
        <v>0</v>
      </c>
      <c r="F34" s="179"/>
      <c r="G34" s="42">
        <f aca="true" t="shared" si="5" ref="G34:G41">E34*8760/2000</f>
        <v>0</v>
      </c>
      <c r="H34" s="1"/>
      <c r="I34" s="1"/>
      <c r="J34" s="1"/>
      <c r="K34" s="1"/>
      <c r="L34" s="1"/>
      <c r="M34" s="1"/>
      <c r="N34" s="1"/>
      <c r="O34" s="1"/>
      <c r="P34" s="1"/>
      <c r="Q34" s="1"/>
      <c r="R34" s="1"/>
    </row>
    <row r="35" spans="2:18" ht="18.75">
      <c r="B35" s="12" t="s">
        <v>56</v>
      </c>
      <c r="C35" s="33">
        <v>0.0573</v>
      </c>
      <c r="D35" s="14" t="s">
        <v>62</v>
      </c>
      <c r="E35" s="175">
        <f t="shared" si="4"/>
        <v>0</v>
      </c>
      <c r="F35" s="176"/>
      <c r="G35" s="43">
        <f t="shared" si="5"/>
        <v>0</v>
      </c>
      <c r="H35" s="1"/>
      <c r="I35" s="1"/>
      <c r="J35" s="1"/>
      <c r="K35" s="1"/>
      <c r="L35" s="1"/>
      <c r="M35" s="1"/>
      <c r="N35" s="1"/>
      <c r="O35" s="1"/>
      <c r="P35" s="1"/>
      <c r="Q35" s="1"/>
      <c r="R35" s="1"/>
    </row>
    <row r="36" spans="2:18" ht="18">
      <c r="B36" s="12" t="s">
        <v>58</v>
      </c>
      <c r="C36" s="33">
        <f>0.05*0.5+0.895*0.01</f>
        <v>0.03395</v>
      </c>
      <c r="D36" s="14" t="s">
        <v>17</v>
      </c>
      <c r="E36" s="175">
        <f t="shared" si="4"/>
        <v>0</v>
      </c>
      <c r="F36" s="176"/>
      <c r="G36" s="43">
        <f t="shared" si="5"/>
        <v>0</v>
      </c>
      <c r="H36" s="1"/>
      <c r="I36" s="1"/>
      <c r="J36" s="1"/>
      <c r="K36" s="1"/>
      <c r="L36" s="1"/>
      <c r="M36" s="1"/>
      <c r="N36" s="1"/>
      <c r="O36" s="1"/>
      <c r="P36" s="1"/>
      <c r="Q36" s="1"/>
      <c r="R36" s="1"/>
    </row>
    <row r="37" spans="2:18" ht="16.5">
      <c r="B37" s="12" t="s">
        <v>29</v>
      </c>
      <c r="C37" s="15">
        <v>2.7</v>
      </c>
      <c r="D37" s="14" t="s">
        <v>17</v>
      </c>
      <c r="E37" s="175">
        <f t="shared" si="4"/>
        <v>0</v>
      </c>
      <c r="F37" s="176"/>
      <c r="G37" s="43">
        <f t="shared" si="5"/>
        <v>0</v>
      </c>
      <c r="H37" s="1"/>
      <c r="I37" s="1"/>
      <c r="J37" s="1"/>
      <c r="K37" s="1"/>
      <c r="L37" s="1"/>
      <c r="M37" s="1"/>
      <c r="N37" s="1"/>
      <c r="O37" s="1"/>
      <c r="P37" s="1"/>
      <c r="Q37" s="1"/>
      <c r="R37" s="1"/>
    </row>
    <row r="38" spans="2:18" ht="15">
      <c r="B38" s="12" t="s">
        <v>12</v>
      </c>
      <c r="C38" s="33">
        <v>1.16</v>
      </c>
      <c r="D38" s="14" t="s">
        <v>17</v>
      </c>
      <c r="E38" s="175">
        <f t="shared" si="4"/>
        <v>0</v>
      </c>
      <c r="F38" s="176"/>
      <c r="G38" s="43">
        <f t="shared" si="5"/>
        <v>0</v>
      </c>
      <c r="H38" s="16"/>
      <c r="I38" s="1"/>
      <c r="J38" s="1"/>
      <c r="K38" s="1"/>
      <c r="L38" s="17"/>
      <c r="M38" s="1"/>
      <c r="N38" s="1"/>
      <c r="O38" s="1"/>
      <c r="P38" s="1"/>
      <c r="Q38" s="1"/>
      <c r="R38" s="1"/>
    </row>
    <row r="39" spans="2:18" ht="18">
      <c r="B39" s="12" t="s">
        <v>59</v>
      </c>
      <c r="C39" s="33">
        <v>0.2</v>
      </c>
      <c r="D39" s="14" t="s">
        <v>17</v>
      </c>
      <c r="E39" s="175">
        <f t="shared" si="4"/>
        <v>0</v>
      </c>
      <c r="F39" s="176"/>
      <c r="G39" s="43">
        <f t="shared" si="5"/>
        <v>0</v>
      </c>
      <c r="H39" s="1"/>
      <c r="I39" s="1"/>
      <c r="J39" s="1"/>
      <c r="K39" s="1"/>
      <c r="L39" s="1"/>
      <c r="M39" s="1"/>
      <c r="N39" s="1"/>
      <c r="O39" s="1"/>
      <c r="P39" s="1"/>
      <c r="Q39" s="1"/>
      <c r="R39" s="1"/>
    </row>
    <row r="40" spans="2:18" ht="30.75">
      <c r="B40" s="18" t="s">
        <v>63</v>
      </c>
      <c r="C40" s="19">
        <v>0.000776</v>
      </c>
      <c r="D40" s="20" t="s">
        <v>18</v>
      </c>
      <c r="E40" s="164">
        <f t="shared" si="4"/>
        <v>0</v>
      </c>
      <c r="F40" s="184"/>
      <c r="G40" s="44">
        <f t="shared" si="5"/>
        <v>0</v>
      </c>
      <c r="H40" s="1"/>
      <c r="I40" s="1"/>
      <c r="J40" s="1"/>
      <c r="K40" s="1"/>
      <c r="L40" s="1"/>
      <c r="M40" s="1"/>
      <c r="N40" s="1"/>
      <c r="O40" s="1"/>
      <c r="P40" s="1"/>
      <c r="Q40" s="1"/>
      <c r="R40" s="1"/>
    </row>
    <row r="41" spans="2:18" ht="18.75" thickBot="1">
      <c r="B41" s="21" t="s">
        <v>64</v>
      </c>
      <c r="C41" s="22">
        <v>0.00157</v>
      </c>
      <c r="D41" s="23" t="s">
        <v>18</v>
      </c>
      <c r="E41" s="154">
        <f t="shared" si="4"/>
        <v>0</v>
      </c>
      <c r="F41" s="177"/>
      <c r="G41" s="45">
        <f t="shared" si="5"/>
        <v>0</v>
      </c>
      <c r="H41" s="1"/>
      <c r="I41" s="1"/>
      <c r="J41" s="1"/>
      <c r="K41" s="1"/>
      <c r="L41" s="1"/>
      <c r="M41" s="1"/>
      <c r="N41" s="1"/>
      <c r="O41" s="1"/>
      <c r="P41" s="1"/>
      <c r="Q41" s="1"/>
      <c r="R41" s="1"/>
    </row>
    <row r="42" spans="2:18" ht="18">
      <c r="B42" s="80" t="s">
        <v>57</v>
      </c>
      <c r="C42" s="83"/>
      <c r="D42" s="74" t="s">
        <v>16</v>
      </c>
      <c r="E42" s="77"/>
      <c r="F42" s="76"/>
      <c r="G42" s="77"/>
      <c r="H42" s="1"/>
      <c r="I42" s="1"/>
      <c r="J42" s="1"/>
      <c r="K42" s="1"/>
      <c r="L42" s="1"/>
      <c r="M42" s="1"/>
      <c r="N42" s="1"/>
      <c r="O42" s="1"/>
      <c r="P42" s="1"/>
      <c r="Q42" s="1"/>
      <c r="R42" s="1"/>
    </row>
    <row r="43" spans="2:18" ht="18">
      <c r="B43" s="24" t="s">
        <v>61</v>
      </c>
      <c r="C43" s="83"/>
      <c r="D43" s="84"/>
      <c r="E43" s="77"/>
      <c r="F43" s="76"/>
      <c r="G43" s="77"/>
      <c r="H43" s="1"/>
      <c r="I43" s="1"/>
      <c r="J43" s="1"/>
      <c r="K43" s="1"/>
      <c r="L43" s="1"/>
      <c r="M43" s="1"/>
      <c r="N43" s="1"/>
      <c r="O43" s="1"/>
      <c r="P43" s="1"/>
      <c r="Q43" s="1"/>
      <c r="R43" s="1"/>
    </row>
    <row r="44" spans="2:18" ht="18">
      <c r="B44" s="24" t="s">
        <v>60</v>
      </c>
      <c r="C44" s="78"/>
      <c r="D44" s="79"/>
      <c r="E44" s="78"/>
      <c r="F44" s="78"/>
      <c r="G44" s="85"/>
      <c r="H44" s="1"/>
      <c r="I44" s="1"/>
      <c r="J44" s="1"/>
      <c r="K44" s="1"/>
      <c r="L44" s="1"/>
      <c r="M44" s="1"/>
      <c r="N44" s="1"/>
      <c r="O44" s="1"/>
      <c r="P44" s="1"/>
      <c r="Q44" s="1"/>
      <c r="R44" s="1"/>
    </row>
    <row r="45" spans="2:18" ht="18.75" thickBot="1">
      <c r="B45" s="24"/>
      <c r="C45" s="1"/>
      <c r="D45" s="25"/>
      <c r="E45" s="1"/>
      <c r="F45" s="1"/>
      <c r="G45" s="26"/>
      <c r="H45" s="1"/>
      <c r="I45" s="1"/>
      <c r="J45" s="1"/>
      <c r="K45" s="1"/>
      <c r="L45" s="1"/>
      <c r="M45" s="1"/>
      <c r="N45" s="1"/>
      <c r="O45" s="1"/>
      <c r="P45" s="1"/>
      <c r="Q45" s="1"/>
      <c r="R45" s="1"/>
    </row>
    <row r="46" spans="2:18" ht="18" customHeight="1" thickBot="1">
      <c r="B46" s="147" t="s">
        <v>21</v>
      </c>
      <c r="C46" s="150"/>
      <c r="D46" s="150"/>
      <c r="E46" s="150"/>
      <c r="F46" s="150"/>
      <c r="G46" s="151"/>
      <c r="H46" s="1"/>
      <c r="I46" s="1"/>
      <c r="J46" s="1"/>
      <c r="K46" s="1"/>
      <c r="L46" s="1"/>
      <c r="M46" s="1"/>
      <c r="N46" s="1"/>
      <c r="O46" s="1"/>
      <c r="P46" s="1"/>
      <c r="Q46" s="1"/>
      <c r="R46" s="1"/>
    </row>
    <row r="47" spans="2:18" ht="18" customHeight="1" thickBot="1">
      <c r="B47" s="2" t="s">
        <v>35</v>
      </c>
      <c r="C47" s="87"/>
      <c r="D47" s="87"/>
      <c r="E47" s="95" t="s">
        <v>2</v>
      </c>
      <c r="F47" s="92">
        <v>1000</v>
      </c>
      <c r="G47" s="86" t="s">
        <v>68</v>
      </c>
      <c r="H47" s="1"/>
      <c r="I47" s="1"/>
      <c r="J47" s="1"/>
      <c r="K47" s="1"/>
      <c r="L47" s="1"/>
      <c r="M47" s="1"/>
      <c r="N47" s="1"/>
      <c r="O47" s="1"/>
      <c r="P47" s="1"/>
      <c r="Q47" s="1"/>
      <c r="R47" s="1"/>
    </row>
    <row r="48" spans="2:18" ht="15.75" thickBot="1">
      <c r="B48" s="93"/>
      <c r="C48" s="3"/>
      <c r="E48" s="93"/>
      <c r="F48" s="91">
        <f>F47*0.00102</f>
        <v>1.02</v>
      </c>
      <c r="G48" s="71" t="s">
        <v>3</v>
      </c>
      <c r="H48" s="69"/>
      <c r="I48" s="69"/>
      <c r="J48" s="1"/>
      <c r="K48" s="1"/>
      <c r="L48" s="1"/>
      <c r="M48" s="1"/>
      <c r="N48" s="1"/>
      <c r="O48" s="1"/>
      <c r="P48" s="1"/>
      <c r="Q48" s="1"/>
      <c r="R48" s="1"/>
    </row>
    <row r="49" spans="2:18" ht="31.5" customHeight="1" thickBot="1">
      <c r="B49" s="6" t="s">
        <v>4</v>
      </c>
      <c r="C49" s="7" t="s">
        <v>6</v>
      </c>
      <c r="D49" s="8" t="s">
        <v>7</v>
      </c>
      <c r="E49" s="185" t="s">
        <v>8</v>
      </c>
      <c r="F49" s="182"/>
      <c r="G49" s="7" t="s">
        <v>9</v>
      </c>
      <c r="H49" s="1"/>
      <c r="I49" s="1"/>
      <c r="J49" s="1"/>
      <c r="K49" s="1"/>
      <c r="L49" s="1"/>
      <c r="M49" s="1"/>
      <c r="N49" s="1"/>
      <c r="O49" s="1"/>
      <c r="P49" s="1"/>
      <c r="Q49" s="1"/>
      <c r="R49" s="1"/>
    </row>
    <row r="50" spans="2:18" ht="15">
      <c r="B50" s="9" t="s">
        <v>10</v>
      </c>
      <c r="C50" s="48">
        <v>0.0483</v>
      </c>
      <c r="D50" s="11" t="s">
        <v>20</v>
      </c>
      <c r="E50" s="152">
        <f aca="true" t="shared" si="6" ref="E50:E57">$C50*F$48</f>
        <v>0.049266000000000004</v>
      </c>
      <c r="F50" s="179"/>
      <c r="G50" s="42">
        <f aca="true" t="shared" si="7" ref="G50:G57">E50*8760/2000</f>
        <v>0.21578508000000002</v>
      </c>
      <c r="H50" s="1"/>
      <c r="I50" s="1"/>
      <c r="J50" s="1"/>
      <c r="K50" s="1"/>
      <c r="L50" s="1"/>
      <c r="M50" s="1"/>
      <c r="N50" s="1"/>
      <c r="O50" s="1"/>
      <c r="P50" s="1"/>
      <c r="Q50" s="1"/>
      <c r="R50" s="1"/>
    </row>
    <row r="51" spans="2:18" ht="16.5">
      <c r="B51" s="12" t="s">
        <v>27</v>
      </c>
      <c r="C51" s="34">
        <v>0.048</v>
      </c>
      <c r="D51" s="14" t="s">
        <v>20</v>
      </c>
      <c r="E51" s="139">
        <f t="shared" si="6"/>
        <v>0.048960000000000004</v>
      </c>
      <c r="F51" s="176"/>
      <c r="G51" s="43">
        <f t="shared" si="7"/>
        <v>0.21444480000000002</v>
      </c>
      <c r="H51" s="1"/>
      <c r="I51" s="1"/>
      <c r="J51" s="1"/>
      <c r="K51" s="1"/>
      <c r="L51" s="1"/>
      <c r="M51" s="1"/>
      <c r="N51" s="1"/>
      <c r="O51" s="1"/>
      <c r="P51" s="1"/>
      <c r="Q51" s="1"/>
      <c r="R51" s="1"/>
    </row>
    <row r="52" spans="2:18" ht="16.5">
      <c r="B52" s="12" t="s">
        <v>28</v>
      </c>
      <c r="C52" s="13">
        <v>0.000588</v>
      </c>
      <c r="D52" s="14" t="s">
        <v>20</v>
      </c>
      <c r="E52" s="180">
        <f t="shared" si="6"/>
        <v>0.00059976</v>
      </c>
      <c r="F52" s="176"/>
      <c r="G52" s="43">
        <f t="shared" si="7"/>
        <v>0.0026269487999999994</v>
      </c>
      <c r="H52" s="1"/>
      <c r="I52" s="1"/>
      <c r="J52" s="1"/>
      <c r="K52" s="1"/>
      <c r="L52" s="1"/>
      <c r="M52" s="1"/>
      <c r="N52" s="1"/>
      <c r="O52" s="1"/>
      <c r="P52" s="1"/>
      <c r="Q52" s="1"/>
      <c r="R52" s="1"/>
    </row>
    <row r="53" spans="2:18" ht="16.5">
      <c r="B53" s="12" t="s">
        <v>29</v>
      </c>
      <c r="C53" s="49">
        <v>4.08</v>
      </c>
      <c r="D53" s="14" t="s">
        <v>22</v>
      </c>
      <c r="E53" s="139">
        <f t="shared" si="6"/>
        <v>4.1616</v>
      </c>
      <c r="F53" s="176"/>
      <c r="G53" s="43">
        <f t="shared" si="7"/>
        <v>18.227808</v>
      </c>
      <c r="H53" s="1"/>
      <c r="I53" s="1"/>
      <c r="J53" s="1"/>
      <c r="K53" s="1"/>
      <c r="L53" s="1"/>
      <c r="M53" s="1"/>
      <c r="N53" s="1"/>
      <c r="O53" s="1"/>
      <c r="P53" s="1"/>
      <c r="Q53" s="1"/>
      <c r="R53" s="1"/>
    </row>
    <row r="54" spans="2:18" ht="15">
      <c r="B54" s="12" t="s">
        <v>12</v>
      </c>
      <c r="C54" s="49">
        <v>3.72</v>
      </c>
      <c r="D54" s="14" t="s">
        <v>23</v>
      </c>
      <c r="E54" s="139">
        <f t="shared" si="6"/>
        <v>3.7944000000000004</v>
      </c>
      <c r="F54" s="176"/>
      <c r="G54" s="43">
        <f t="shared" si="7"/>
        <v>16.619472000000002</v>
      </c>
      <c r="H54" s="16"/>
      <c r="I54" s="1"/>
      <c r="J54" s="1"/>
      <c r="K54" s="1"/>
      <c r="L54" s="17"/>
      <c r="M54" s="1"/>
      <c r="N54" s="1"/>
      <c r="O54" s="1"/>
      <c r="P54" s="1"/>
      <c r="Q54" s="1"/>
      <c r="R54" s="1"/>
    </row>
    <row r="55" spans="2:18" ht="15">
      <c r="B55" s="12" t="s">
        <v>24</v>
      </c>
      <c r="C55" s="49">
        <v>0.12</v>
      </c>
      <c r="D55" s="14" t="s">
        <v>20</v>
      </c>
      <c r="E55" s="139">
        <f t="shared" si="6"/>
        <v>0.1224</v>
      </c>
      <c r="F55" s="176"/>
      <c r="G55" s="43">
        <f t="shared" si="7"/>
        <v>0.5361119999999999</v>
      </c>
      <c r="H55" s="1"/>
      <c r="I55" s="1"/>
      <c r="J55" s="1"/>
      <c r="K55" s="1"/>
      <c r="L55" s="1"/>
      <c r="M55" s="1"/>
      <c r="N55" s="1"/>
      <c r="O55" s="1"/>
      <c r="P55" s="1"/>
      <c r="Q55" s="1"/>
      <c r="R55" s="1"/>
    </row>
    <row r="56" spans="2:18" ht="27.75">
      <c r="B56" s="18" t="s">
        <v>31</v>
      </c>
      <c r="C56" s="46">
        <v>0.055</v>
      </c>
      <c r="D56" s="20" t="s">
        <v>20</v>
      </c>
      <c r="E56" s="183">
        <f t="shared" si="6"/>
        <v>0.056100000000000004</v>
      </c>
      <c r="F56" s="184"/>
      <c r="G56" s="50">
        <f t="shared" si="7"/>
        <v>0.24571800000000002</v>
      </c>
      <c r="H56" s="1"/>
      <c r="I56" s="1"/>
      <c r="J56" s="1"/>
      <c r="K56" s="1"/>
      <c r="L56" s="1"/>
      <c r="M56" s="1"/>
      <c r="N56" s="1"/>
      <c r="O56" s="1"/>
      <c r="P56" s="1"/>
      <c r="Q56" s="1"/>
      <c r="R56" s="1"/>
    </row>
    <row r="57" spans="2:18" ht="15.75" thickBot="1">
      <c r="B57" s="21" t="s">
        <v>15</v>
      </c>
      <c r="C57" s="47">
        <v>0.08</v>
      </c>
      <c r="D57" s="30" t="s">
        <v>20</v>
      </c>
      <c r="E57" s="181">
        <f t="shared" si="6"/>
        <v>0.0816</v>
      </c>
      <c r="F57" s="177"/>
      <c r="G57" s="51">
        <f t="shared" si="7"/>
        <v>0.357408</v>
      </c>
      <c r="H57" s="1"/>
      <c r="I57" s="1"/>
      <c r="J57" s="1"/>
      <c r="K57" s="1"/>
      <c r="L57" s="1"/>
      <c r="M57" s="1"/>
      <c r="N57" s="1"/>
      <c r="O57" s="1"/>
      <c r="P57" s="1"/>
      <c r="Q57" s="1"/>
      <c r="R57" s="1"/>
    </row>
    <row r="58" spans="2:18" ht="15">
      <c r="B58" s="31" t="s">
        <v>25</v>
      </c>
      <c r="C58" s="1"/>
      <c r="D58" s="25"/>
      <c r="E58" s="1"/>
      <c r="F58" s="1"/>
      <c r="G58" s="32"/>
      <c r="H58" s="1"/>
      <c r="I58" s="1"/>
      <c r="J58" s="1"/>
      <c r="K58" s="1"/>
      <c r="L58" s="1"/>
      <c r="M58" s="1"/>
      <c r="N58" s="1"/>
      <c r="O58" s="1"/>
      <c r="P58" s="1"/>
      <c r="Q58" s="1"/>
      <c r="R58" s="1"/>
    </row>
    <row r="59" spans="2:18" ht="15">
      <c r="B59" s="1"/>
      <c r="C59" s="1"/>
      <c r="D59" s="1"/>
      <c r="E59" s="1"/>
      <c r="F59" s="1"/>
      <c r="G59" s="1"/>
      <c r="H59" s="1"/>
      <c r="I59" s="1"/>
      <c r="J59" s="1"/>
      <c r="K59" s="1"/>
      <c r="L59" s="1"/>
      <c r="M59" s="1"/>
      <c r="N59" s="1"/>
      <c r="O59" s="1"/>
      <c r="P59" s="1"/>
      <c r="Q59" s="1"/>
      <c r="R59" s="1"/>
    </row>
    <row r="60" spans="2:18" ht="15.75" thickBot="1">
      <c r="B60" s="1"/>
      <c r="C60" s="1"/>
      <c r="D60" s="1"/>
      <c r="E60" s="1"/>
      <c r="F60" s="1"/>
      <c r="G60" s="1"/>
      <c r="H60" s="1"/>
      <c r="I60" s="1"/>
      <c r="J60" s="1"/>
      <c r="K60" s="1"/>
      <c r="L60" s="1"/>
      <c r="M60" s="1"/>
      <c r="N60" s="1"/>
      <c r="O60" s="1"/>
      <c r="P60" s="1"/>
      <c r="Q60" s="1"/>
      <c r="R60" s="1"/>
    </row>
    <row r="61" spans="2:18" ht="18" customHeight="1" thickBot="1">
      <c r="B61" s="147" t="s">
        <v>39</v>
      </c>
      <c r="C61" s="150"/>
      <c r="D61" s="150"/>
      <c r="E61" s="150"/>
      <c r="F61" s="150"/>
      <c r="G61" s="151"/>
      <c r="H61" s="1"/>
      <c r="I61" s="1"/>
      <c r="J61" s="1"/>
      <c r="K61" s="1"/>
      <c r="L61" s="1"/>
      <c r="M61" s="1"/>
      <c r="N61" s="1"/>
      <c r="O61" s="1"/>
      <c r="P61" s="1"/>
      <c r="Q61" s="1"/>
      <c r="R61" s="1"/>
    </row>
    <row r="62" spans="2:18" ht="18" customHeight="1" thickBot="1">
      <c r="B62" s="2" t="s">
        <v>36</v>
      </c>
      <c r="C62" s="87"/>
      <c r="D62" s="87"/>
      <c r="E62" s="94" t="s">
        <v>2</v>
      </c>
      <c r="F62" s="92"/>
      <c r="G62" s="86" t="s">
        <v>67</v>
      </c>
      <c r="H62" s="1"/>
      <c r="I62" s="1"/>
      <c r="J62" s="1"/>
      <c r="K62" s="1"/>
      <c r="L62" s="1"/>
      <c r="M62" s="1"/>
      <c r="N62" s="1"/>
      <c r="O62" s="1"/>
      <c r="P62" s="1"/>
      <c r="Q62" s="1"/>
      <c r="R62" s="1"/>
    </row>
    <row r="63" spans="2:18" ht="15.75" thickBot="1">
      <c r="B63" s="93"/>
      <c r="C63" s="3"/>
      <c r="E63" s="88"/>
      <c r="F63" s="91">
        <f>F62*0.115</f>
        <v>0</v>
      </c>
      <c r="G63" s="71" t="s">
        <v>3</v>
      </c>
      <c r="H63" s="69"/>
      <c r="I63" s="69"/>
      <c r="J63" s="1"/>
      <c r="K63" s="1"/>
      <c r="L63" s="1"/>
      <c r="M63" s="1"/>
      <c r="N63" s="1"/>
      <c r="O63" s="1"/>
      <c r="P63" s="1"/>
      <c r="Q63" s="1"/>
      <c r="R63" s="1"/>
    </row>
    <row r="64" spans="2:18" ht="31.5" customHeight="1" thickBot="1">
      <c r="B64" s="6" t="s">
        <v>4</v>
      </c>
      <c r="C64" s="7" t="s">
        <v>6</v>
      </c>
      <c r="D64" s="52" t="s">
        <v>7</v>
      </c>
      <c r="E64" s="166" t="s">
        <v>8</v>
      </c>
      <c r="F64" s="182"/>
      <c r="G64" s="7" t="s">
        <v>9</v>
      </c>
      <c r="H64" s="1"/>
      <c r="I64" s="1"/>
      <c r="J64" s="1"/>
      <c r="K64" s="1"/>
      <c r="L64" s="1"/>
      <c r="M64" s="1"/>
      <c r="N64" s="1"/>
      <c r="O64" s="1"/>
      <c r="P64" s="1"/>
      <c r="Q64" s="1"/>
      <c r="R64" s="1"/>
    </row>
    <row r="65" spans="2:18" ht="15">
      <c r="B65" s="9" t="s">
        <v>10</v>
      </c>
      <c r="C65" s="41">
        <v>0.1</v>
      </c>
      <c r="D65" s="53" t="s">
        <v>11</v>
      </c>
      <c r="E65" s="178">
        <f aca="true" t="shared" si="8" ref="E65:E70">C65*F$63</f>
        <v>0</v>
      </c>
      <c r="F65" s="179"/>
      <c r="G65" s="135">
        <f aca="true" t="shared" si="9" ref="G65:G70">E65*8760/2000</f>
        <v>0</v>
      </c>
      <c r="H65" s="17"/>
      <c r="I65" s="1"/>
      <c r="J65" s="1"/>
      <c r="K65" s="1"/>
      <c r="L65" s="1"/>
      <c r="M65" s="1"/>
      <c r="N65" s="1"/>
      <c r="O65" s="1"/>
      <c r="P65" s="1"/>
      <c r="Q65" s="1"/>
      <c r="R65" s="1"/>
    </row>
    <row r="66" spans="2:18" ht="16.5">
      <c r="B66" s="12" t="s">
        <v>27</v>
      </c>
      <c r="C66" s="33">
        <v>0.1</v>
      </c>
      <c r="D66" s="54" t="s">
        <v>11</v>
      </c>
      <c r="E66" s="175">
        <f t="shared" si="8"/>
        <v>0</v>
      </c>
      <c r="F66" s="176"/>
      <c r="G66" s="38">
        <f t="shared" si="9"/>
        <v>0</v>
      </c>
      <c r="H66" s="17"/>
      <c r="I66" s="1"/>
      <c r="J66" s="1"/>
      <c r="K66" s="1"/>
      <c r="L66" s="1"/>
      <c r="M66" s="1"/>
      <c r="N66" s="1"/>
      <c r="O66" s="1"/>
      <c r="P66" s="1"/>
      <c r="Q66" s="1"/>
      <c r="R66" s="1"/>
    </row>
    <row r="67" spans="2:18" ht="16.5">
      <c r="B67" s="12" t="s">
        <v>28</v>
      </c>
      <c r="C67" s="34">
        <v>0.084</v>
      </c>
      <c r="D67" s="54" t="s">
        <v>11</v>
      </c>
      <c r="E67" s="175">
        <f t="shared" si="8"/>
        <v>0</v>
      </c>
      <c r="F67" s="176"/>
      <c r="G67" s="38">
        <f t="shared" si="9"/>
        <v>0</v>
      </c>
      <c r="H67" s="17"/>
      <c r="I67" s="1"/>
      <c r="J67" s="1"/>
      <c r="K67" s="1"/>
      <c r="L67" s="1"/>
      <c r="M67" s="1"/>
      <c r="N67" s="1"/>
      <c r="O67" s="1"/>
      <c r="P67" s="1"/>
      <c r="Q67" s="1"/>
      <c r="R67" s="1"/>
    </row>
    <row r="68" spans="2:18" ht="16.5">
      <c r="B68" s="12" t="s">
        <v>29</v>
      </c>
      <c r="C68" s="15">
        <v>1.63</v>
      </c>
      <c r="D68" s="54" t="s">
        <v>11</v>
      </c>
      <c r="E68" s="175">
        <f t="shared" si="8"/>
        <v>0</v>
      </c>
      <c r="F68" s="176"/>
      <c r="G68" s="38">
        <f t="shared" si="9"/>
        <v>0</v>
      </c>
      <c r="H68" s="17"/>
      <c r="I68" s="1"/>
      <c r="J68" s="1"/>
      <c r="K68" s="1"/>
      <c r="L68" s="1"/>
      <c r="M68" s="1"/>
      <c r="N68" s="1"/>
      <c r="O68" s="1"/>
      <c r="P68" s="1"/>
      <c r="Q68" s="1"/>
      <c r="R68" s="1"/>
    </row>
    <row r="69" spans="2:18" ht="15">
      <c r="B69" s="12" t="s">
        <v>12</v>
      </c>
      <c r="C69" s="56">
        <v>62.7</v>
      </c>
      <c r="D69" s="54" t="s">
        <v>11</v>
      </c>
      <c r="E69" s="175">
        <f t="shared" si="8"/>
        <v>0</v>
      </c>
      <c r="F69" s="176"/>
      <c r="G69" s="38">
        <f t="shared" si="9"/>
        <v>0</v>
      </c>
      <c r="H69" s="17"/>
      <c r="I69" s="1"/>
      <c r="J69" s="1"/>
      <c r="K69" s="1"/>
      <c r="L69" s="17"/>
      <c r="M69" s="1"/>
      <c r="N69" s="1"/>
      <c r="O69" s="1"/>
      <c r="P69" s="1"/>
      <c r="Q69" s="1"/>
      <c r="R69" s="1"/>
    </row>
    <row r="70" spans="2:18" ht="18">
      <c r="B70" s="12" t="s">
        <v>30</v>
      </c>
      <c r="C70" s="56">
        <v>2.1</v>
      </c>
      <c r="D70" s="54" t="s">
        <v>11</v>
      </c>
      <c r="E70" s="175">
        <f t="shared" si="8"/>
        <v>0</v>
      </c>
      <c r="F70" s="176"/>
      <c r="G70" s="136">
        <f t="shared" si="9"/>
        <v>0</v>
      </c>
      <c r="H70" s="17"/>
      <c r="I70" s="1"/>
      <c r="J70" s="1"/>
      <c r="K70" s="1"/>
      <c r="L70" s="1"/>
      <c r="M70" s="1"/>
      <c r="N70" s="1"/>
      <c r="O70" s="1"/>
      <c r="P70" s="1"/>
      <c r="Q70" s="1"/>
      <c r="R70" s="1"/>
    </row>
    <row r="71" spans="2:18" ht="15.75" thickBot="1">
      <c r="B71" s="21" t="s">
        <v>15</v>
      </c>
      <c r="C71" s="22"/>
      <c r="D71" s="55"/>
      <c r="E71" s="154" t="s">
        <v>26</v>
      </c>
      <c r="F71" s="177"/>
      <c r="G71" s="45" t="s">
        <v>26</v>
      </c>
      <c r="H71" s="17"/>
      <c r="I71" s="1"/>
      <c r="J71" s="1"/>
      <c r="K71" s="1"/>
      <c r="L71" s="1"/>
      <c r="M71" s="1"/>
      <c r="N71" s="1"/>
      <c r="O71" s="1"/>
      <c r="P71" s="1"/>
      <c r="Q71" s="1"/>
      <c r="R71" s="1"/>
    </row>
    <row r="72" spans="2:252" ht="18">
      <c r="B72" s="24" t="s">
        <v>32</v>
      </c>
      <c r="C72" s="1"/>
      <c r="D72" s="25" t="s">
        <v>16</v>
      </c>
      <c r="E72" s="1"/>
      <c r="F72" s="1"/>
      <c r="G72" s="26"/>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c r="GB72" s="35"/>
      <c r="GC72" s="35"/>
      <c r="GD72" s="35"/>
      <c r="GE72" s="35"/>
      <c r="GF72" s="35"/>
      <c r="GG72" s="35"/>
      <c r="GH72" s="35"/>
      <c r="GI72" s="35"/>
      <c r="GJ72" s="35"/>
      <c r="GK72" s="35"/>
      <c r="GL72" s="35"/>
      <c r="GM72" s="35"/>
      <c r="GN72" s="35"/>
      <c r="GO72" s="35"/>
      <c r="GP72" s="35"/>
      <c r="GQ72" s="35"/>
      <c r="GR72" s="35"/>
      <c r="GS72" s="35"/>
      <c r="GT72" s="35"/>
      <c r="GU72" s="35"/>
      <c r="GV72" s="35"/>
      <c r="GW72" s="35"/>
      <c r="GX72" s="35"/>
      <c r="GY72" s="35"/>
      <c r="GZ72" s="35"/>
      <c r="HA72" s="35"/>
      <c r="HB72" s="35"/>
      <c r="HC72" s="35"/>
      <c r="HD72" s="35"/>
      <c r="HE72" s="35"/>
      <c r="HF72" s="35"/>
      <c r="HG72" s="35"/>
      <c r="HH72" s="35"/>
      <c r="HI72" s="35"/>
      <c r="HJ72" s="35"/>
      <c r="HK72" s="35"/>
      <c r="HL72" s="35"/>
      <c r="HM72" s="35"/>
      <c r="HN72" s="35"/>
      <c r="HO72" s="35"/>
      <c r="HP72" s="35"/>
      <c r="HQ72" s="35"/>
      <c r="HR72" s="35"/>
      <c r="HS72" s="35"/>
      <c r="HT72" s="35"/>
      <c r="HU72" s="35"/>
      <c r="HV72" s="35"/>
      <c r="HW72" s="35"/>
      <c r="HX72" s="35"/>
      <c r="HY72" s="35"/>
      <c r="HZ72" s="35"/>
      <c r="IA72" s="35"/>
      <c r="IB72" s="35"/>
      <c r="IC72" s="35"/>
      <c r="ID72" s="35"/>
      <c r="IE72" s="35"/>
      <c r="IF72" s="35"/>
      <c r="IG72" s="35"/>
      <c r="IH72" s="35"/>
      <c r="II72" s="35"/>
      <c r="IJ72" s="35"/>
      <c r="IK72" s="35"/>
      <c r="IL72" s="35"/>
      <c r="IM72" s="35"/>
      <c r="IN72" s="35"/>
      <c r="IO72" s="35"/>
      <c r="IP72" s="35"/>
      <c r="IQ72" s="35"/>
      <c r="IR72" s="35"/>
    </row>
    <row r="73" spans="2:18" ht="15">
      <c r="B73" s="1"/>
      <c r="C73" s="1"/>
      <c r="D73" s="1"/>
      <c r="E73" s="1"/>
      <c r="F73" s="1"/>
      <c r="G73" s="1"/>
      <c r="H73" s="1"/>
      <c r="I73" s="1"/>
      <c r="J73" s="1"/>
      <c r="K73" s="1"/>
      <c r="L73" s="1"/>
      <c r="M73" s="1"/>
      <c r="N73" s="1"/>
      <c r="O73" s="1"/>
      <c r="P73" s="1"/>
      <c r="Q73" s="1"/>
      <c r="R73" s="1"/>
    </row>
    <row r="74" spans="2:18" ht="15">
      <c r="B74" s="1"/>
      <c r="C74" s="1"/>
      <c r="D74" s="1"/>
      <c r="E74" s="1"/>
      <c r="F74" s="1"/>
      <c r="G74" s="1"/>
      <c r="H74" s="1"/>
      <c r="I74" s="1"/>
      <c r="J74" s="1"/>
      <c r="K74" s="1"/>
      <c r="L74" s="1"/>
      <c r="M74" s="1"/>
      <c r="N74" s="1"/>
      <c r="O74" s="1"/>
      <c r="P74" s="1"/>
      <c r="Q74" s="1"/>
      <c r="R74" s="1"/>
    </row>
    <row r="75" spans="2:18" ht="15">
      <c r="B75" s="1"/>
      <c r="C75" s="1"/>
      <c r="D75" s="1"/>
      <c r="E75" s="1"/>
      <c r="F75" s="1"/>
      <c r="G75" s="1"/>
      <c r="H75" s="1"/>
      <c r="I75" s="1"/>
      <c r="J75" s="1"/>
      <c r="K75" s="1"/>
      <c r="L75" s="1"/>
      <c r="M75" s="1"/>
      <c r="N75" s="1"/>
      <c r="O75" s="1"/>
      <c r="P75" s="1"/>
      <c r="Q75" s="1"/>
      <c r="R75" s="1"/>
    </row>
    <row r="76" spans="2:18" ht="15">
      <c r="B76" s="1"/>
      <c r="C76" s="1"/>
      <c r="D76" s="1"/>
      <c r="E76" s="1"/>
      <c r="F76" s="1"/>
      <c r="G76" s="1"/>
      <c r="H76" s="1"/>
      <c r="I76" s="1"/>
      <c r="J76" s="1"/>
      <c r="K76" s="1"/>
      <c r="L76" s="1"/>
      <c r="M76" s="1"/>
      <c r="N76" s="1"/>
      <c r="O76" s="1"/>
      <c r="P76" s="1"/>
      <c r="Q76" s="1"/>
      <c r="R76" s="1"/>
    </row>
    <row r="77" spans="2:18" ht="15">
      <c r="B77" s="1"/>
      <c r="C77" s="1"/>
      <c r="D77" s="1"/>
      <c r="E77" s="1"/>
      <c r="F77" s="1"/>
      <c r="G77" s="1"/>
      <c r="H77" s="1"/>
      <c r="I77" s="1"/>
      <c r="J77" s="1"/>
      <c r="K77" s="1"/>
      <c r="L77" s="1"/>
      <c r="M77" s="1"/>
      <c r="N77" s="1"/>
      <c r="O77" s="1"/>
      <c r="P77" s="1"/>
      <c r="Q77" s="1"/>
      <c r="R77" s="1"/>
    </row>
    <row r="78" spans="2:18" ht="15">
      <c r="B78" s="1"/>
      <c r="C78" s="1"/>
      <c r="D78" s="1"/>
      <c r="E78" s="1"/>
      <c r="F78" s="1"/>
      <c r="G78" s="1"/>
      <c r="H78" s="1"/>
      <c r="I78" s="1"/>
      <c r="J78" s="1"/>
      <c r="K78" s="1"/>
      <c r="L78" s="1"/>
      <c r="M78" s="1"/>
      <c r="N78" s="1"/>
      <c r="O78" s="1"/>
      <c r="P78" s="1"/>
      <c r="Q78" s="1"/>
      <c r="R78" s="1"/>
    </row>
    <row r="79" spans="2:18" ht="15">
      <c r="B79" s="1"/>
      <c r="C79" s="1"/>
      <c r="D79" s="1"/>
      <c r="E79" s="1"/>
      <c r="F79" s="1"/>
      <c r="G79" s="1"/>
      <c r="H79" s="1"/>
      <c r="I79" s="1"/>
      <c r="J79" s="1"/>
      <c r="K79" s="1"/>
      <c r="L79" s="1"/>
      <c r="M79" s="1"/>
      <c r="N79" s="1"/>
      <c r="O79" s="1"/>
      <c r="P79" s="1"/>
      <c r="Q79" s="1"/>
      <c r="R79" s="1"/>
    </row>
    <row r="80" spans="2:18" ht="15">
      <c r="B80" s="1"/>
      <c r="C80" s="1"/>
      <c r="D80" s="1"/>
      <c r="E80" s="1"/>
      <c r="F80" s="1"/>
      <c r="G80" s="1"/>
      <c r="H80" s="1"/>
      <c r="I80" s="1"/>
      <c r="J80" s="1"/>
      <c r="K80" s="1"/>
      <c r="L80" s="1"/>
      <c r="M80" s="1"/>
      <c r="N80" s="1"/>
      <c r="O80" s="1"/>
      <c r="P80" s="1"/>
      <c r="Q80" s="1"/>
      <c r="R80" s="1"/>
    </row>
    <row r="81" spans="2:18" ht="15">
      <c r="B81" s="1"/>
      <c r="C81" s="1"/>
      <c r="D81" s="1"/>
      <c r="E81" s="1"/>
      <c r="F81" s="1"/>
      <c r="G81" s="1"/>
      <c r="H81" s="1"/>
      <c r="I81" s="1"/>
      <c r="J81" s="1"/>
      <c r="K81" s="1"/>
      <c r="L81" s="1"/>
      <c r="M81" s="1"/>
      <c r="N81" s="1"/>
      <c r="O81" s="1"/>
      <c r="P81" s="1"/>
      <c r="Q81" s="1"/>
      <c r="R81" s="1"/>
    </row>
    <row r="82" spans="2:18" ht="15">
      <c r="B82" s="1"/>
      <c r="C82" s="1"/>
      <c r="D82" s="1"/>
      <c r="E82" s="1"/>
      <c r="F82" s="1"/>
      <c r="G82" s="1"/>
      <c r="H82" s="1"/>
      <c r="I82" s="1"/>
      <c r="J82" s="1"/>
      <c r="K82" s="1"/>
      <c r="L82" s="1"/>
      <c r="M82" s="1"/>
      <c r="N82" s="1"/>
      <c r="O82" s="1"/>
      <c r="P82" s="1"/>
      <c r="Q82" s="1"/>
      <c r="R82" s="1"/>
    </row>
    <row r="83" spans="2:18" ht="15">
      <c r="B83" s="1"/>
      <c r="C83" s="1"/>
      <c r="D83" s="1"/>
      <c r="E83" s="1"/>
      <c r="F83" s="1"/>
      <c r="G83" s="1"/>
      <c r="H83" s="1"/>
      <c r="I83" s="1"/>
      <c r="J83" s="1"/>
      <c r="K83" s="1"/>
      <c r="L83" s="1"/>
      <c r="M83" s="1"/>
      <c r="N83" s="1"/>
      <c r="O83" s="1"/>
      <c r="P83" s="1"/>
      <c r="Q83" s="1"/>
      <c r="R83" s="1"/>
    </row>
    <row r="84" spans="2:18" ht="15">
      <c r="B84" s="1"/>
      <c r="C84" s="1"/>
      <c r="D84" s="1"/>
      <c r="E84" s="1"/>
      <c r="F84" s="1"/>
      <c r="G84" s="1"/>
      <c r="H84" s="1"/>
      <c r="I84" s="1"/>
      <c r="J84" s="1"/>
      <c r="K84" s="1"/>
      <c r="L84" s="1"/>
      <c r="M84" s="1"/>
      <c r="N84" s="1"/>
      <c r="O84" s="1"/>
      <c r="P84" s="1"/>
      <c r="Q84" s="1"/>
      <c r="R84" s="1"/>
    </row>
    <row r="85" spans="2:18" ht="15">
      <c r="B85" s="1"/>
      <c r="C85" s="1"/>
      <c r="D85" s="1"/>
      <c r="E85" s="1"/>
      <c r="F85" s="1"/>
      <c r="G85" s="1"/>
      <c r="H85" s="1"/>
      <c r="I85" s="1"/>
      <c r="J85" s="1"/>
      <c r="K85" s="1"/>
      <c r="L85" s="1"/>
      <c r="M85" s="1"/>
      <c r="N85" s="1"/>
      <c r="O85" s="1"/>
      <c r="P85" s="1"/>
      <c r="Q85" s="1"/>
      <c r="R85" s="1"/>
    </row>
    <row r="86" spans="2:18" ht="15">
      <c r="B86" s="1"/>
      <c r="C86" s="1"/>
      <c r="D86" s="1"/>
      <c r="E86" s="1"/>
      <c r="F86" s="1"/>
      <c r="G86" s="1"/>
      <c r="H86" s="1"/>
      <c r="I86" s="1"/>
      <c r="J86" s="1"/>
      <c r="K86" s="1"/>
      <c r="L86" s="1"/>
      <c r="M86" s="1"/>
      <c r="N86" s="1"/>
      <c r="O86" s="1"/>
      <c r="P86" s="1"/>
      <c r="Q86" s="1"/>
      <c r="R86" s="1"/>
    </row>
    <row r="87" spans="2:18" ht="15">
      <c r="B87" s="1"/>
      <c r="C87" s="1"/>
      <c r="D87" s="1"/>
      <c r="E87" s="1"/>
      <c r="F87" s="1"/>
      <c r="G87" s="1"/>
      <c r="H87" s="1"/>
      <c r="I87" s="1"/>
      <c r="J87" s="1"/>
      <c r="K87" s="1"/>
      <c r="L87" s="1"/>
      <c r="M87" s="1"/>
      <c r="N87" s="1"/>
      <c r="O87" s="1"/>
      <c r="P87" s="1"/>
      <c r="Q87" s="1"/>
      <c r="R87" s="1"/>
    </row>
    <row r="88" spans="2:18" ht="15">
      <c r="B88" s="1"/>
      <c r="C88" s="1"/>
      <c r="D88" s="1"/>
      <c r="E88" s="1"/>
      <c r="F88" s="1"/>
      <c r="G88" s="1"/>
      <c r="H88" s="1"/>
      <c r="I88" s="1"/>
      <c r="J88" s="1"/>
      <c r="K88" s="1"/>
      <c r="L88" s="1"/>
      <c r="M88" s="1"/>
      <c r="N88" s="1"/>
      <c r="O88" s="1"/>
      <c r="P88" s="1"/>
      <c r="Q88" s="1"/>
      <c r="R88" s="1"/>
    </row>
    <row r="89" spans="2:18" ht="15">
      <c r="B89" s="1"/>
      <c r="C89" s="1"/>
      <c r="D89" s="1"/>
      <c r="E89" s="1"/>
      <c r="F89" s="1"/>
      <c r="G89" s="1"/>
      <c r="H89" s="1"/>
      <c r="I89" s="1"/>
      <c r="J89" s="1"/>
      <c r="K89" s="1"/>
      <c r="L89" s="1"/>
      <c r="M89" s="1"/>
      <c r="N89" s="1"/>
      <c r="O89" s="1"/>
      <c r="P89" s="1"/>
      <c r="Q89" s="1"/>
      <c r="R89" s="1"/>
    </row>
    <row r="90" spans="2:18" ht="15">
      <c r="B90" s="1"/>
      <c r="C90" s="1"/>
      <c r="D90" s="1"/>
      <c r="E90" s="1"/>
      <c r="F90" s="1"/>
      <c r="G90" s="1"/>
      <c r="H90" s="1"/>
      <c r="I90" s="1"/>
      <c r="J90" s="1"/>
      <c r="K90" s="1"/>
      <c r="L90" s="1"/>
      <c r="M90" s="1"/>
      <c r="N90" s="1"/>
      <c r="O90" s="1"/>
      <c r="P90" s="1"/>
      <c r="Q90" s="1"/>
      <c r="R90" s="1"/>
    </row>
    <row r="91" spans="2:18" ht="15">
      <c r="B91" s="1"/>
      <c r="C91" s="1"/>
      <c r="D91" s="1"/>
      <c r="E91" s="1"/>
      <c r="F91" s="1"/>
      <c r="G91" s="1"/>
      <c r="H91" s="1"/>
      <c r="I91" s="1"/>
      <c r="J91" s="1"/>
      <c r="K91" s="1"/>
      <c r="L91" s="1"/>
      <c r="M91" s="1"/>
      <c r="N91" s="1"/>
      <c r="O91" s="1"/>
      <c r="P91" s="1"/>
      <c r="Q91" s="1"/>
      <c r="R91" s="1"/>
    </row>
    <row r="92" spans="2:18" ht="15">
      <c r="B92" s="1"/>
      <c r="C92" s="1"/>
      <c r="D92" s="1"/>
      <c r="E92" s="1"/>
      <c r="F92" s="1"/>
      <c r="G92" s="1"/>
      <c r="H92" s="1"/>
      <c r="I92" s="1"/>
      <c r="J92" s="1"/>
      <c r="K92" s="1"/>
      <c r="L92" s="1"/>
      <c r="M92" s="1"/>
      <c r="N92" s="1"/>
      <c r="O92" s="1"/>
      <c r="P92" s="1"/>
      <c r="Q92" s="1"/>
      <c r="R92" s="1"/>
    </row>
    <row r="93" spans="2:18" ht="15">
      <c r="B93" s="1"/>
      <c r="C93" s="1"/>
      <c r="D93" s="1"/>
      <c r="E93" s="1"/>
      <c r="F93" s="1"/>
      <c r="G93" s="1"/>
      <c r="H93" s="1"/>
      <c r="I93" s="1"/>
      <c r="J93" s="1"/>
      <c r="K93" s="1"/>
      <c r="L93" s="1"/>
      <c r="M93" s="1"/>
      <c r="N93" s="1"/>
      <c r="O93" s="1"/>
      <c r="P93" s="1"/>
      <c r="Q93" s="1"/>
      <c r="R93" s="1"/>
    </row>
    <row r="94" spans="2:18" ht="15">
      <c r="B94" s="1"/>
      <c r="C94" s="1"/>
      <c r="D94" s="1"/>
      <c r="E94" s="1"/>
      <c r="F94" s="1"/>
      <c r="G94" s="1"/>
      <c r="H94" s="1"/>
      <c r="I94" s="1"/>
      <c r="J94" s="1"/>
      <c r="K94" s="1"/>
      <c r="L94" s="1"/>
      <c r="M94" s="1"/>
      <c r="N94" s="1"/>
      <c r="O94" s="1"/>
      <c r="P94" s="1"/>
      <c r="Q94" s="1"/>
      <c r="R94" s="1"/>
    </row>
    <row r="95" spans="2:18" ht="15">
      <c r="B95" s="1"/>
      <c r="C95" s="1"/>
      <c r="D95" s="1"/>
      <c r="E95" s="1"/>
      <c r="F95" s="1"/>
      <c r="G95" s="1"/>
      <c r="H95" s="1"/>
      <c r="I95" s="1"/>
      <c r="J95" s="1"/>
      <c r="K95" s="1"/>
      <c r="L95" s="1"/>
      <c r="M95" s="1"/>
      <c r="N95" s="1"/>
      <c r="O95" s="1"/>
      <c r="P95" s="1"/>
      <c r="Q95" s="1"/>
      <c r="R95" s="1"/>
    </row>
    <row r="96" spans="2:18" ht="15">
      <c r="B96" s="1"/>
      <c r="C96" s="1"/>
      <c r="D96" s="1"/>
      <c r="E96" s="1"/>
      <c r="F96" s="1"/>
      <c r="G96" s="1"/>
      <c r="H96" s="1"/>
      <c r="I96" s="1"/>
      <c r="J96" s="1"/>
      <c r="K96" s="1"/>
      <c r="L96" s="1"/>
      <c r="M96" s="1"/>
      <c r="N96" s="1"/>
      <c r="O96" s="1"/>
      <c r="P96" s="1"/>
      <c r="Q96" s="1"/>
      <c r="R96" s="1"/>
    </row>
    <row r="97" spans="2:18" ht="15">
      <c r="B97" s="1"/>
      <c r="C97" s="1"/>
      <c r="D97" s="1"/>
      <c r="E97" s="1"/>
      <c r="F97" s="1"/>
      <c r="G97" s="1"/>
      <c r="H97" s="1"/>
      <c r="I97" s="1"/>
      <c r="J97" s="1"/>
      <c r="K97" s="1"/>
      <c r="L97" s="1"/>
      <c r="M97" s="1"/>
      <c r="N97" s="1"/>
      <c r="O97" s="1"/>
      <c r="P97" s="1"/>
      <c r="Q97" s="1"/>
      <c r="R97" s="1"/>
    </row>
    <row r="98" spans="2:18" ht="15">
      <c r="B98" s="1"/>
      <c r="C98" s="1"/>
      <c r="D98" s="1"/>
      <c r="E98" s="1"/>
      <c r="F98" s="1"/>
      <c r="G98" s="1"/>
      <c r="H98" s="1"/>
      <c r="I98" s="1"/>
      <c r="J98" s="1"/>
      <c r="K98" s="1"/>
      <c r="L98" s="1"/>
      <c r="M98" s="1"/>
      <c r="N98" s="1"/>
      <c r="O98" s="1"/>
      <c r="P98" s="1"/>
      <c r="Q98" s="1"/>
      <c r="R98" s="1"/>
    </row>
    <row r="99" spans="2:18" ht="15">
      <c r="B99" s="1"/>
      <c r="C99" s="1"/>
      <c r="D99" s="1"/>
      <c r="E99" s="1"/>
      <c r="F99" s="1"/>
      <c r="G99" s="1"/>
      <c r="H99" s="1"/>
      <c r="I99" s="1"/>
      <c r="J99" s="1"/>
      <c r="K99" s="1"/>
      <c r="L99" s="1"/>
      <c r="M99" s="1"/>
      <c r="N99" s="1"/>
      <c r="O99" s="1"/>
      <c r="P99" s="1"/>
      <c r="Q99" s="1"/>
      <c r="R99" s="1"/>
    </row>
    <row r="100" spans="2:18" ht="15">
      <c r="B100" s="1"/>
      <c r="C100" s="1"/>
      <c r="D100" s="1"/>
      <c r="E100" s="1"/>
      <c r="F100" s="1"/>
      <c r="G100" s="1"/>
      <c r="H100" s="1"/>
      <c r="I100" s="1"/>
      <c r="J100" s="1"/>
      <c r="K100" s="1"/>
      <c r="L100" s="1"/>
      <c r="M100" s="1"/>
      <c r="N100" s="1"/>
      <c r="O100" s="1"/>
      <c r="P100" s="1"/>
      <c r="Q100" s="1"/>
      <c r="R100" s="1"/>
    </row>
    <row r="101" spans="2:18" ht="15">
      <c r="B101" s="1"/>
      <c r="C101" s="1"/>
      <c r="D101" s="1"/>
      <c r="E101" s="1"/>
      <c r="F101" s="1"/>
      <c r="G101" s="1"/>
      <c r="H101" s="1"/>
      <c r="I101" s="1"/>
      <c r="J101" s="1"/>
      <c r="K101" s="1"/>
      <c r="L101" s="1"/>
      <c r="M101" s="1"/>
      <c r="N101" s="1"/>
      <c r="O101" s="1"/>
      <c r="P101" s="1"/>
      <c r="Q101" s="1"/>
      <c r="R101" s="1"/>
    </row>
    <row r="102" spans="2:18" ht="15">
      <c r="B102" s="1"/>
      <c r="C102" s="1"/>
      <c r="D102" s="1"/>
      <c r="E102" s="1"/>
      <c r="F102" s="1"/>
      <c r="G102" s="1"/>
      <c r="H102" s="1"/>
      <c r="I102" s="1"/>
      <c r="J102" s="1"/>
      <c r="K102" s="1"/>
      <c r="L102" s="1"/>
      <c r="M102" s="1"/>
      <c r="N102" s="1"/>
      <c r="O102" s="1"/>
      <c r="P102" s="1"/>
      <c r="Q102" s="1"/>
      <c r="R102" s="1"/>
    </row>
    <row r="103" spans="2:18" ht="15">
      <c r="B103" s="1"/>
      <c r="C103" s="1"/>
      <c r="D103" s="1"/>
      <c r="E103" s="1"/>
      <c r="F103" s="1"/>
      <c r="G103" s="1"/>
      <c r="H103" s="1"/>
      <c r="I103" s="1"/>
      <c r="J103" s="1"/>
      <c r="K103" s="1"/>
      <c r="L103" s="1"/>
      <c r="M103" s="1"/>
      <c r="N103" s="1"/>
      <c r="O103" s="1"/>
      <c r="P103" s="1"/>
      <c r="Q103" s="1"/>
      <c r="R103" s="1"/>
    </row>
    <row r="104" spans="2:18" ht="15">
      <c r="B104" s="1"/>
      <c r="C104" s="1"/>
      <c r="D104" s="1"/>
      <c r="E104" s="1"/>
      <c r="F104" s="1"/>
      <c r="G104" s="1"/>
      <c r="H104" s="1"/>
      <c r="I104" s="1"/>
      <c r="J104" s="1"/>
      <c r="K104" s="1"/>
      <c r="L104" s="1"/>
      <c r="M104" s="1"/>
      <c r="N104" s="1"/>
      <c r="O104" s="1"/>
      <c r="P104" s="1"/>
      <c r="Q104" s="1"/>
      <c r="R104" s="1"/>
    </row>
    <row r="105" spans="2:18" ht="15">
      <c r="B105" s="1"/>
      <c r="C105" s="1"/>
      <c r="D105" s="1"/>
      <c r="E105" s="1"/>
      <c r="F105" s="1"/>
      <c r="G105" s="1"/>
      <c r="H105" s="1"/>
      <c r="I105" s="1"/>
      <c r="J105" s="1"/>
      <c r="K105" s="1"/>
      <c r="L105" s="1"/>
      <c r="M105" s="1"/>
      <c r="N105" s="1"/>
      <c r="O105" s="1"/>
      <c r="P105" s="1"/>
      <c r="Q105" s="1"/>
      <c r="R105" s="1"/>
    </row>
    <row r="106" spans="2:18" ht="15">
      <c r="B106" s="1"/>
      <c r="C106" s="1"/>
      <c r="D106" s="1"/>
      <c r="E106" s="1"/>
      <c r="F106" s="1"/>
      <c r="G106" s="1"/>
      <c r="H106" s="1"/>
      <c r="I106" s="1"/>
      <c r="J106" s="1"/>
      <c r="K106" s="1"/>
      <c r="L106" s="1"/>
      <c r="M106" s="1"/>
      <c r="N106" s="1"/>
      <c r="O106" s="1"/>
      <c r="P106" s="1"/>
      <c r="Q106" s="1"/>
      <c r="R106" s="1"/>
    </row>
    <row r="107" spans="2:18" ht="15">
      <c r="B107" s="1"/>
      <c r="C107" s="1"/>
      <c r="D107" s="1"/>
      <c r="E107" s="1"/>
      <c r="F107" s="1"/>
      <c r="G107" s="1"/>
      <c r="H107" s="1"/>
      <c r="I107" s="1"/>
      <c r="J107" s="1"/>
      <c r="K107" s="1"/>
      <c r="L107" s="1"/>
      <c r="M107" s="1"/>
      <c r="N107" s="1"/>
      <c r="O107" s="1"/>
      <c r="P107" s="1"/>
      <c r="Q107" s="1"/>
      <c r="R107" s="1"/>
    </row>
    <row r="108" spans="2:18" ht="15">
      <c r="B108" s="1"/>
      <c r="C108" s="1"/>
      <c r="D108" s="1"/>
      <c r="E108" s="1"/>
      <c r="F108" s="1"/>
      <c r="G108" s="1"/>
      <c r="H108" s="1"/>
      <c r="I108" s="1"/>
      <c r="J108" s="1"/>
      <c r="K108" s="1"/>
      <c r="L108" s="1"/>
      <c r="M108" s="1"/>
      <c r="N108" s="1"/>
      <c r="O108" s="1"/>
      <c r="P108" s="1"/>
      <c r="Q108" s="1"/>
      <c r="R108" s="1"/>
    </row>
    <row r="109" spans="2:18" ht="15">
      <c r="B109" s="1"/>
      <c r="C109" s="1"/>
      <c r="D109" s="1"/>
      <c r="E109" s="1"/>
      <c r="F109" s="1"/>
      <c r="G109" s="1"/>
      <c r="H109" s="1"/>
      <c r="I109" s="1"/>
      <c r="J109" s="1"/>
      <c r="K109" s="1"/>
      <c r="L109" s="1"/>
      <c r="M109" s="1"/>
      <c r="N109" s="1"/>
      <c r="O109" s="1"/>
      <c r="P109" s="1"/>
      <c r="Q109" s="1"/>
      <c r="R109" s="1"/>
    </row>
    <row r="110" spans="2:18" ht="15">
      <c r="B110" s="1"/>
      <c r="C110" s="1"/>
      <c r="D110" s="1"/>
      <c r="E110" s="1"/>
      <c r="F110" s="1"/>
      <c r="G110" s="1"/>
      <c r="H110" s="1"/>
      <c r="I110" s="1"/>
      <c r="J110" s="1"/>
      <c r="K110" s="1"/>
      <c r="L110" s="1"/>
      <c r="M110" s="1"/>
      <c r="N110" s="1"/>
      <c r="O110" s="1"/>
      <c r="P110" s="1"/>
      <c r="Q110" s="1"/>
      <c r="R110" s="1"/>
    </row>
    <row r="111" spans="2:18" ht="15">
      <c r="B111" s="1"/>
      <c r="C111" s="1"/>
      <c r="D111" s="1"/>
      <c r="E111" s="1"/>
      <c r="F111" s="1"/>
      <c r="G111" s="1"/>
      <c r="H111" s="1"/>
      <c r="I111" s="1"/>
      <c r="J111" s="1"/>
      <c r="K111" s="1"/>
      <c r="L111" s="1"/>
      <c r="M111" s="1"/>
      <c r="N111" s="1"/>
      <c r="O111" s="1"/>
      <c r="P111" s="1"/>
      <c r="Q111" s="1"/>
      <c r="R111" s="1"/>
    </row>
    <row r="112" spans="2:18" ht="15">
      <c r="B112" s="1"/>
      <c r="C112" s="1"/>
      <c r="D112" s="1"/>
      <c r="E112" s="1"/>
      <c r="F112" s="1"/>
      <c r="G112" s="1"/>
      <c r="H112" s="1"/>
      <c r="I112" s="1"/>
      <c r="J112" s="1"/>
      <c r="K112" s="1"/>
      <c r="L112" s="1"/>
      <c r="M112" s="1"/>
      <c r="N112" s="1"/>
      <c r="O112" s="1"/>
      <c r="P112" s="1"/>
      <c r="Q112" s="1"/>
      <c r="R112" s="1"/>
    </row>
    <row r="113" spans="2:18" ht="15">
      <c r="B113" s="1"/>
      <c r="C113" s="1"/>
      <c r="D113" s="1"/>
      <c r="E113" s="1"/>
      <c r="F113" s="1"/>
      <c r="G113" s="1"/>
      <c r="H113" s="1"/>
      <c r="I113" s="1"/>
      <c r="J113" s="1"/>
      <c r="K113" s="1"/>
      <c r="L113" s="1"/>
      <c r="M113" s="1"/>
      <c r="N113" s="1"/>
      <c r="O113" s="1"/>
      <c r="P113" s="1"/>
      <c r="Q113" s="1"/>
      <c r="R113" s="1"/>
    </row>
    <row r="114" spans="2:18" ht="15">
      <c r="B114" s="1"/>
      <c r="C114" s="1"/>
      <c r="D114" s="1"/>
      <c r="E114" s="1"/>
      <c r="F114" s="1"/>
      <c r="G114" s="1"/>
      <c r="H114" s="1"/>
      <c r="I114" s="1"/>
      <c r="J114" s="1"/>
      <c r="K114" s="1"/>
      <c r="L114" s="1"/>
      <c r="M114" s="1"/>
      <c r="N114" s="1"/>
      <c r="O114" s="1"/>
      <c r="P114" s="1"/>
      <c r="Q114" s="1"/>
      <c r="R114" s="1"/>
    </row>
    <row r="115" spans="2:18" ht="15">
      <c r="B115" s="1"/>
      <c r="C115" s="1"/>
      <c r="D115" s="1"/>
      <c r="E115" s="1"/>
      <c r="F115" s="1"/>
      <c r="G115" s="1"/>
      <c r="H115" s="1"/>
      <c r="I115" s="1"/>
      <c r="J115" s="1"/>
      <c r="K115" s="1"/>
      <c r="L115" s="1"/>
      <c r="M115" s="1"/>
      <c r="N115" s="1"/>
      <c r="O115" s="1"/>
      <c r="P115" s="1"/>
      <c r="Q115" s="1"/>
      <c r="R115" s="1"/>
    </row>
    <row r="116" spans="2:18" ht="15">
      <c r="B116" s="1"/>
      <c r="C116" s="1"/>
      <c r="D116" s="1"/>
      <c r="E116" s="1"/>
      <c r="F116" s="1"/>
      <c r="G116" s="1"/>
      <c r="H116" s="1"/>
      <c r="I116" s="1"/>
      <c r="J116" s="1"/>
      <c r="K116" s="1"/>
      <c r="L116" s="1"/>
      <c r="M116" s="1"/>
      <c r="N116" s="1"/>
      <c r="O116" s="1"/>
      <c r="P116" s="1"/>
      <c r="Q116" s="1"/>
      <c r="R116" s="1"/>
    </row>
    <row r="117" spans="2:18" ht="15">
      <c r="B117" s="1"/>
      <c r="C117" s="1"/>
      <c r="D117" s="1"/>
      <c r="E117" s="1"/>
      <c r="F117" s="1"/>
      <c r="G117" s="1"/>
      <c r="H117" s="1"/>
      <c r="I117" s="1"/>
      <c r="J117" s="1"/>
      <c r="K117" s="1"/>
      <c r="L117" s="1"/>
      <c r="M117" s="1"/>
      <c r="N117" s="1"/>
      <c r="O117" s="1"/>
      <c r="P117" s="1"/>
      <c r="Q117" s="1"/>
      <c r="R117" s="1"/>
    </row>
    <row r="118" spans="2:18" ht="15">
      <c r="B118" s="1"/>
      <c r="C118" s="1"/>
      <c r="D118" s="1"/>
      <c r="E118" s="1"/>
      <c r="F118" s="1"/>
      <c r="G118" s="1"/>
      <c r="H118" s="1"/>
      <c r="I118" s="1"/>
      <c r="J118" s="1"/>
      <c r="K118" s="1"/>
      <c r="L118" s="1"/>
      <c r="M118" s="1"/>
      <c r="N118" s="1"/>
      <c r="O118" s="1"/>
      <c r="P118" s="1"/>
      <c r="Q118" s="1"/>
      <c r="R118" s="1"/>
    </row>
    <row r="119" spans="2:18" ht="15">
      <c r="B119" s="1"/>
      <c r="C119" s="1"/>
      <c r="D119" s="1"/>
      <c r="E119" s="1"/>
      <c r="F119" s="1"/>
      <c r="G119" s="1"/>
      <c r="H119" s="1"/>
      <c r="I119" s="1"/>
      <c r="J119" s="1"/>
      <c r="K119" s="1"/>
      <c r="L119" s="1"/>
      <c r="M119" s="1"/>
      <c r="N119" s="1"/>
      <c r="O119" s="1"/>
      <c r="P119" s="1"/>
      <c r="Q119" s="1"/>
      <c r="R119" s="1"/>
    </row>
    <row r="120" spans="2:18" ht="15">
      <c r="B120" s="1"/>
      <c r="C120" s="1"/>
      <c r="D120" s="1"/>
      <c r="E120" s="1"/>
      <c r="F120" s="1"/>
      <c r="G120" s="1"/>
      <c r="H120" s="1"/>
      <c r="I120" s="1"/>
      <c r="J120" s="1"/>
      <c r="K120" s="1"/>
      <c r="L120" s="1"/>
      <c r="M120" s="1"/>
      <c r="N120" s="1"/>
      <c r="O120" s="1"/>
      <c r="P120" s="1"/>
      <c r="Q120" s="1"/>
      <c r="R120" s="1"/>
    </row>
    <row r="121" spans="2:18" ht="15">
      <c r="B121" s="1"/>
      <c r="C121" s="1"/>
      <c r="D121" s="1"/>
      <c r="E121" s="1"/>
      <c r="F121" s="1"/>
      <c r="G121" s="1"/>
      <c r="H121" s="1"/>
      <c r="I121" s="1"/>
      <c r="J121" s="1"/>
      <c r="K121" s="1"/>
      <c r="L121" s="1"/>
      <c r="M121" s="1"/>
      <c r="N121" s="1"/>
      <c r="O121" s="1"/>
      <c r="P121" s="1"/>
      <c r="Q121" s="1"/>
      <c r="R121" s="1"/>
    </row>
    <row r="122" spans="2:18" ht="15">
      <c r="B122" s="1"/>
      <c r="C122" s="1"/>
      <c r="D122" s="1"/>
      <c r="E122" s="1"/>
      <c r="F122" s="1"/>
      <c r="G122" s="1"/>
      <c r="H122" s="1"/>
      <c r="I122" s="1"/>
      <c r="J122" s="1"/>
      <c r="K122" s="1"/>
      <c r="L122" s="1"/>
      <c r="M122" s="1"/>
      <c r="N122" s="1"/>
      <c r="O122" s="1"/>
      <c r="P122" s="1"/>
      <c r="Q122" s="1"/>
      <c r="R122" s="1"/>
    </row>
    <row r="123" spans="2:18" ht="15">
      <c r="B123" s="1"/>
      <c r="C123" s="1"/>
      <c r="D123" s="1"/>
      <c r="E123" s="1"/>
      <c r="F123" s="1"/>
      <c r="G123" s="1"/>
      <c r="H123" s="1"/>
      <c r="I123" s="1"/>
      <c r="J123" s="1"/>
      <c r="K123" s="1"/>
      <c r="L123" s="1"/>
      <c r="M123" s="1"/>
      <c r="N123" s="1"/>
      <c r="O123" s="1"/>
      <c r="P123" s="1"/>
      <c r="Q123" s="1"/>
      <c r="R123" s="1"/>
    </row>
    <row r="124" spans="2:18" ht="15">
      <c r="B124" s="1"/>
      <c r="C124" s="1"/>
      <c r="D124" s="1"/>
      <c r="E124" s="1"/>
      <c r="F124" s="1"/>
      <c r="G124" s="1"/>
      <c r="H124" s="1"/>
      <c r="I124" s="1"/>
      <c r="J124" s="1"/>
      <c r="K124" s="1"/>
      <c r="L124" s="1"/>
      <c r="M124" s="1"/>
      <c r="N124" s="1"/>
      <c r="O124" s="1"/>
      <c r="P124" s="1"/>
      <c r="Q124" s="1"/>
      <c r="R124" s="1"/>
    </row>
    <row r="125" spans="2:18" ht="15">
      <c r="B125" s="1"/>
      <c r="C125" s="1"/>
      <c r="D125" s="1"/>
      <c r="E125" s="1"/>
      <c r="F125" s="1"/>
      <c r="G125" s="1"/>
      <c r="H125" s="1"/>
      <c r="I125" s="1"/>
      <c r="J125" s="1"/>
      <c r="K125" s="1"/>
      <c r="L125" s="1"/>
      <c r="M125" s="1"/>
      <c r="N125" s="1"/>
      <c r="O125" s="1"/>
      <c r="P125" s="1"/>
      <c r="Q125" s="1"/>
      <c r="R125" s="1"/>
    </row>
    <row r="126" spans="2:18" ht="15">
      <c r="B126" s="1"/>
      <c r="C126" s="1"/>
      <c r="D126" s="1"/>
      <c r="E126" s="1"/>
      <c r="F126" s="1"/>
      <c r="G126" s="1"/>
      <c r="H126" s="1"/>
      <c r="I126" s="1"/>
      <c r="J126" s="1"/>
      <c r="K126" s="1"/>
      <c r="L126" s="1"/>
      <c r="M126" s="1"/>
      <c r="N126" s="1"/>
      <c r="O126" s="1"/>
      <c r="P126" s="1"/>
      <c r="Q126" s="1"/>
      <c r="R126" s="1"/>
    </row>
    <row r="127" spans="2:18" ht="15">
      <c r="B127" s="1"/>
      <c r="C127" s="1"/>
      <c r="D127" s="1"/>
      <c r="E127" s="1"/>
      <c r="F127" s="1"/>
      <c r="G127" s="1"/>
      <c r="H127" s="1"/>
      <c r="I127" s="1"/>
      <c r="J127" s="1"/>
      <c r="K127" s="1"/>
      <c r="L127" s="1"/>
      <c r="M127" s="1"/>
      <c r="N127" s="1"/>
      <c r="O127" s="1"/>
      <c r="P127" s="1"/>
      <c r="Q127" s="1"/>
      <c r="R127" s="1"/>
    </row>
    <row r="128" spans="2:18" ht="15">
      <c r="B128" s="1"/>
      <c r="C128" s="1"/>
      <c r="D128" s="1"/>
      <c r="E128" s="1"/>
      <c r="F128" s="1"/>
      <c r="G128" s="1"/>
      <c r="H128" s="1"/>
      <c r="I128" s="1"/>
      <c r="J128" s="1"/>
      <c r="K128" s="1"/>
      <c r="L128" s="1"/>
      <c r="M128" s="1"/>
      <c r="N128" s="1"/>
      <c r="O128" s="1"/>
      <c r="P128" s="1"/>
      <c r="Q128" s="1"/>
      <c r="R128" s="1"/>
    </row>
    <row r="129" spans="2:18" ht="15">
      <c r="B129" s="1"/>
      <c r="C129" s="1"/>
      <c r="D129" s="1"/>
      <c r="E129" s="1"/>
      <c r="F129" s="1"/>
      <c r="G129" s="1"/>
      <c r="H129" s="1"/>
      <c r="I129" s="1"/>
      <c r="J129" s="1"/>
      <c r="K129" s="1"/>
      <c r="L129" s="1"/>
      <c r="M129" s="1"/>
      <c r="N129" s="1"/>
      <c r="O129" s="1"/>
      <c r="P129" s="1"/>
      <c r="Q129" s="1"/>
      <c r="R129" s="1"/>
    </row>
    <row r="130" spans="2:18" ht="15">
      <c r="B130" s="1"/>
      <c r="C130" s="1"/>
      <c r="D130" s="1"/>
      <c r="E130" s="1"/>
      <c r="F130" s="1"/>
      <c r="G130" s="1"/>
      <c r="H130" s="1"/>
      <c r="I130" s="1"/>
      <c r="J130" s="1"/>
      <c r="K130" s="1"/>
      <c r="L130" s="1"/>
      <c r="M130" s="1"/>
      <c r="N130" s="1"/>
      <c r="O130" s="1"/>
      <c r="P130" s="1"/>
      <c r="Q130" s="1"/>
      <c r="R130" s="1"/>
    </row>
    <row r="131" spans="2:18" ht="15">
      <c r="B131" s="1"/>
      <c r="C131" s="1"/>
      <c r="D131" s="1"/>
      <c r="E131" s="1"/>
      <c r="F131" s="1"/>
      <c r="G131" s="1"/>
      <c r="H131" s="1"/>
      <c r="I131" s="1"/>
      <c r="J131" s="1"/>
      <c r="K131" s="1"/>
      <c r="L131" s="1"/>
      <c r="M131" s="1"/>
      <c r="N131" s="1"/>
      <c r="O131" s="1"/>
      <c r="P131" s="1"/>
      <c r="Q131" s="1"/>
      <c r="R131" s="1"/>
    </row>
    <row r="132" spans="2:18" ht="15">
      <c r="B132" s="1"/>
      <c r="C132" s="1"/>
      <c r="D132" s="1"/>
      <c r="E132" s="1"/>
      <c r="F132" s="1"/>
      <c r="G132" s="1"/>
      <c r="H132" s="1"/>
      <c r="I132" s="1"/>
      <c r="J132" s="1"/>
      <c r="K132" s="1"/>
      <c r="L132" s="1"/>
      <c r="M132" s="1"/>
      <c r="N132" s="1"/>
      <c r="O132" s="1"/>
      <c r="P132" s="1"/>
      <c r="Q132" s="1"/>
      <c r="R132" s="1"/>
    </row>
    <row r="133" spans="2:18" ht="15">
      <c r="B133" s="1"/>
      <c r="C133" s="1"/>
      <c r="D133" s="1"/>
      <c r="E133" s="1"/>
      <c r="F133" s="1"/>
      <c r="G133" s="1"/>
      <c r="H133" s="1"/>
      <c r="I133" s="1"/>
      <c r="J133" s="1"/>
      <c r="K133" s="1"/>
      <c r="L133" s="1"/>
      <c r="M133" s="1"/>
      <c r="N133" s="1"/>
      <c r="O133" s="1"/>
      <c r="P133" s="1"/>
      <c r="Q133" s="1"/>
      <c r="R133" s="1"/>
    </row>
    <row r="134" spans="2:18" ht="15">
      <c r="B134" s="1"/>
      <c r="C134" s="1"/>
      <c r="D134" s="1"/>
      <c r="E134" s="1"/>
      <c r="F134" s="1"/>
      <c r="G134" s="1"/>
      <c r="H134" s="1"/>
      <c r="I134" s="1"/>
      <c r="J134" s="1"/>
      <c r="K134" s="1"/>
      <c r="L134" s="1"/>
      <c r="M134" s="1"/>
      <c r="N134" s="1"/>
      <c r="O134" s="1"/>
      <c r="P134" s="1"/>
      <c r="Q134" s="1"/>
      <c r="R134" s="1"/>
    </row>
    <row r="135" spans="2:18" ht="15">
      <c r="B135" s="1"/>
      <c r="C135" s="1"/>
      <c r="D135" s="1"/>
      <c r="E135" s="1"/>
      <c r="F135" s="1"/>
      <c r="G135" s="1"/>
      <c r="H135" s="1"/>
      <c r="I135" s="1"/>
      <c r="J135" s="1"/>
      <c r="K135" s="1"/>
      <c r="L135" s="1"/>
      <c r="M135" s="1"/>
      <c r="N135" s="1"/>
      <c r="O135" s="1"/>
      <c r="P135" s="1"/>
      <c r="Q135" s="1"/>
      <c r="R135" s="1"/>
    </row>
    <row r="136" spans="2:18" ht="15">
      <c r="B136" s="1"/>
      <c r="C136" s="1"/>
      <c r="D136" s="1"/>
      <c r="E136" s="1"/>
      <c r="F136" s="1"/>
      <c r="G136" s="1"/>
      <c r="H136" s="1"/>
      <c r="I136" s="1"/>
      <c r="J136" s="1"/>
      <c r="K136" s="1"/>
      <c r="L136" s="1"/>
      <c r="M136" s="1"/>
      <c r="N136" s="1"/>
      <c r="O136" s="1"/>
      <c r="P136" s="1"/>
      <c r="Q136" s="1"/>
      <c r="R136" s="1"/>
    </row>
    <row r="137" spans="2:18" ht="15">
      <c r="B137" s="1"/>
      <c r="C137" s="1"/>
      <c r="D137" s="1"/>
      <c r="E137" s="1"/>
      <c r="F137" s="1"/>
      <c r="G137" s="1"/>
      <c r="H137" s="1"/>
      <c r="I137" s="1"/>
      <c r="J137" s="1"/>
      <c r="K137" s="1"/>
      <c r="L137" s="1"/>
      <c r="M137" s="1"/>
      <c r="N137" s="1"/>
      <c r="O137" s="1"/>
      <c r="P137" s="1"/>
      <c r="Q137" s="1"/>
      <c r="R137" s="1"/>
    </row>
    <row r="138" spans="2:18" ht="15">
      <c r="B138" s="1"/>
      <c r="C138" s="1"/>
      <c r="D138" s="1"/>
      <c r="E138" s="1"/>
      <c r="F138" s="1"/>
      <c r="G138" s="1"/>
      <c r="H138" s="1"/>
      <c r="I138" s="1"/>
      <c r="J138" s="1"/>
      <c r="K138" s="1"/>
      <c r="L138" s="1"/>
      <c r="M138" s="1"/>
      <c r="N138" s="1"/>
      <c r="O138" s="1"/>
      <c r="P138" s="1"/>
      <c r="Q138" s="1"/>
      <c r="R138" s="1"/>
    </row>
    <row r="139" spans="2:18" ht="15">
      <c r="B139" s="1"/>
      <c r="C139" s="1"/>
      <c r="D139" s="1"/>
      <c r="E139" s="1"/>
      <c r="F139" s="1"/>
      <c r="G139" s="1"/>
      <c r="H139" s="1"/>
      <c r="I139" s="1"/>
      <c r="J139" s="1"/>
      <c r="K139" s="1"/>
      <c r="L139" s="1"/>
      <c r="M139" s="1"/>
      <c r="N139" s="1"/>
      <c r="O139" s="1"/>
      <c r="P139" s="1"/>
      <c r="Q139" s="1"/>
      <c r="R139" s="1"/>
    </row>
    <row r="140" spans="2:18" ht="15">
      <c r="B140" s="1"/>
      <c r="C140" s="1"/>
      <c r="D140" s="1"/>
      <c r="E140" s="1"/>
      <c r="F140" s="1"/>
      <c r="G140" s="1"/>
      <c r="H140" s="1"/>
      <c r="I140" s="1"/>
      <c r="J140" s="1"/>
      <c r="K140" s="1"/>
      <c r="L140" s="1"/>
      <c r="M140" s="1"/>
      <c r="N140" s="1"/>
      <c r="O140" s="1"/>
      <c r="P140" s="1"/>
      <c r="Q140" s="1"/>
      <c r="R140" s="1"/>
    </row>
    <row r="141" spans="2:18" ht="15">
      <c r="B141" s="1"/>
      <c r="C141" s="1"/>
      <c r="D141" s="1"/>
      <c r="E141" s="1"/>
      <c r="F141" s="1"/>
      <c r="G141" s="1"/>
      <c r="H141" s="1"/>
      <c r="I141" s="1"/>
      <c r="J141" s="1"/>
      <c r="K141" s="1"/>
      <c r="L141" s="1"/>
      <c r="M141" s="1"/>
      <c r="N141" s="1"/>
      <c r="O141" s="1"/>
      <c r="P141" s="1"/>
      <c r="Q141" s="1"/>
      <c r="R141" s="1"/>
    </row>
    <row r="142" spans="2:18" ht="15">
      <c r="B142" s="1"/>
      <c r="C142" s="1"/>
      <c r="D142" s="1"/>
      <c r="E142" s="1"/>
      <c r="F142" s="1"/>
      <c r="G142" s="1"/>
      <c r="H142" s="1"/>
      <c r="I142" s="1"/>
      <c r="J142" s="1"/>
      <c r="K142" s="1"/>
      <c r="L142" s="1"/>
      <c r="M142" s="1"/>
      <c r="N142" s="1"/>
      <c r="O142" s="1"/>
      <c r="P142" s="1"/>
      <c r="Q142" s="1"/>
      <c r="R142" s="1"/>
    </row>
    <row r="143" spans="2:18" ht="15">
      <c r="B143" s="1"/>
      <c r="C143" s="1"/>
      <c r="D143" s="1"/>
      <c r="E143" s="1"/>
      <c r="F143" s="1"/>
      <c r="G143" s="1"/>
      <c r="H143" s="1"/>
      <c r="I143" s="1"/>
      <c r="J143" s="1"/>
      <c r="K143" s="1"/>
      <c r="L143" s="1"/>
      <c r="M143" s="1"/>
      <c r="N143" s="1"/>
      <c r="O143" s="1"/>
      <c r="P143" s="1"/>
      <c r="Q143" s="1"/>
      <c r="R143" s="1"/>
    </row>
    <row r="144" spans="2:18" ht="15">
      <c r="B144" s="1"/>
      <c r="C144" s="1"/>
      <c r="D144" s="1"/>
      <c r="E144" s="1"/>
      <c r="F144" s="1"/>
      <c r="G144" s="1"/>
      <c r="H144" s="1"/>
      <c r="I144" s="1"/>
      <c r="J144" s="1"/>
      <c r="K144" s="1"/>
      <c r="L144" s="1"/>
      <c r="M144" s="1"/>
      <c r="N144" s="1"/>
      <c r="O144" s="1"/>
      <c r="P144" s="1"/>
      <c r="Q144" s="1"/>
      <c r="R144" s="1"/>
    </row>
    <row r="145" spans="2:18" ht="15">
      <c r="B145" s="1"/>
      <c r="C145" s="1"/>
      <c r="D145" s="1"/>
      <c r="E145" s="1"/>
      <c r="F145" s="1"/>
      <c r="G145" s="1"/>
      <c r="H145" s="1"/>
      <c r="I145" s="1"/>
      <c r="J145" s="1"/>
      <c r="K145" s="1"/>
      <c r="L145" s="1"/>
      <c r="M145" s="1"/>
      <c r="N145" s="1"/>
      <c r="O145" s="1"/>
      <c r="P145" s="1"/>
      <c r="Q145" s="1"/>
      <c r="R145" s="1"/>
    </row>
    <row r="146" spans="2:18" ht="15">
      <c r="B146" s="1"/>
      <c r="C146" s="1"/>
      <c r="D146" s="1"/>
      <c r="E146" s="1"/>
      <c r="F146" s="1"/>
      <c r="G146" s="1"/>
      <c r="H146" s="1"/>
      <c r="I146" s="1"/>
      <c r="J146" s="1"/>
      <c r="K146" s="1"/>
      <c r="L146" s="1"/>
      <c r="M146" s="1"/>
      <c r="N146" s="1"/>
      <c r="O146" s="1"/>
      <c r="P146" s="1"/>
      <c r="Q146" s="1"/>
      <c r="R146" s="1"/>
    </row>
    <row r="147" spans="2:18" ht="15">
      <c r="B147" s="1"/>
      <c r="C147" s="1"/>
      <c r="D147" s="1"/>
      <c r="E147" s="1"/>
      <c r="F147" s="1"/>
      <c r="G147" s="1"/>
      <c r="H147" s="1"/>
      <c r="I147" s="1"/>
      <c r="J147" s="1"/>
      <c r="K147" s="1"/>
      <c r="L147" s="1"/>
      <c r="M147" s="1"/>
      <c r="N147" s="1"/>
      <c r="O147" s="1"/>
      <c r="P147" s="1"/>
      <c r="Q147" s="1"/>
      <c r="R147" s="1"/>
    </row>
    <row r="148" spans="2:18" ht="15">
      <c r="B148" s="1"/>
      <c r="C148" s="1"/>
      <c r="D148" s="1"/>
      <c r="E148" s="1"/>
      <c r="F148" s="1"/>
      <c r="G148" s="1"/>
      <c r="H148" s="1"/>
      <c r="I148" s="1"/>
      <c r="J148" s="1"/>
      <c r="K148" s="1"/>
      <c r="L148" s="1"/>
      <c r="M148" s="1"/>
      <c r="N148" s="1"/>
      <c r="O148" s="1"/>
      <c r="P148" s="1"/>
      <c r="Q148" s="1"/>
      <c r="R148" s="1"/>
    </row>
    <row r="149" spans="2:18" ht="15">
      <c r="B149" s="1"/>
      <c r="C149" s="1"/>
      <c r="D149" s="1"/>
      <c r="E149" s="1"/>
      <c r="F149" s="1"/>
      <c r="G149" s="1"/>
      <c r="H149" s="1"/>
      <c r="I149" s="1"/>
      <c r="J149" s="1"/>
      <c r="K149" s="1"/>
      <c r="L149" s="1"/>
      <c r="M149" s="1"/>
      <c r="N149" s="1"/>
      <c r="O149" s="1"/>
      <c r="P149" s="1"/>
      <c r="Q149" s="1"/>
      <c r="R149" s="1"/>
    </row>
    <row r="150" spans="2:18" ht="15">
      <c r="B150" s="1"/>
      <c r="C150" s="1"/>
      <c r="D150" s="1"/>
      <c r="E150" s="1"/>
      <c r="F150" s="1"/>
      <c r="G150" s="1"/>
      <c r="H150" s="1"/>
      <c r="I150" s="1"/>
      <c r="J150" s="1"/>
      <c r="K150" s="1"/>
      <c r="L150" s="1"/>
      <c r="M150" s="1"/>
      <c r="N150" s="1"/>
      <c r="O150" s="1"/>
      <c r="P150" s="1"/>
      <c r="Q150" s="1"/>
      <c r="R150" s="1"/>
    </row>
    <row r="151" spans="2:18" ht="15">
      <c r="B151" s="1"/>
      <c r="C151" s="1"/>
      <c r="D151" s="1"/>
      <c r="E151" s="1"/>
      <c r="F151" s="1"/>
      <c r="G151" s="1"/>
      <c r="H151" s="1"/>
      <c r="I151" s="1"/>
      <c r="J151" s="1"/>
      <c r="K151" s="1"/>
      <c r="L151" s="1"/>
      <c r="M151" s="1"/>
      <c r="N151" s="1"/>
      <c r="O151" s="1"/>
      <c r="P151" s="1"/>
      <c r="Q151" s="1"/>
      <c r="R151" s="1"/>
    </row>
    <row r="152" spans="2:18" ht="15">
      <c r="B152" s="1"/>
      <c r="C152" s="1"/>
      <c r="D152" s="1"/>
      <c r="E152" s="1"/>
      <c r="F152" s="1"/>
      <c r="G152" s="1"/>
      <c r="H152" s="1"/>
      <c r="I152" s="1"/>
      <c r="J152" s="1"/>
      <c r="K152" s="1"/>
      <c r="L152" s="1"/>
      <c r="M152" s="1"/>
      <c r="N152" s="1"/>
      <c r="O152" s="1"/>
      <c r="P152" s="1"/>
      <c r="Q152" s="1"/>
      <c r="R152" s="1"/>
    </row>
    <row r="153" spans="2:18" ht="15">
      <c r="B153" s="1"/>
      <c r="C153" s="1"/>
      <c r="D153" s="1"/>
      <c r="E153" s="1"/>
      <c r="F153" s="1"/>
      <c r="G153" s="1"/>
      <c r="H153" s="1"/>
      <c r="I153" s="1"/>
      <c r="J153" s="1"/>
      <c r="K153" s="1"/>
      <c r="L153" s="1"/>
      <c r="M153" s="1"/>
      <c r="N153" s="1"/>
      <c r="O153" s="1"/>
      <c r="P153" s="1"/>
      <c r="Q153" s="1"/>
      <c r="R153" s="1"/>
    </row>
    <row r="154" spans="2:18" ht="15">
      <c r="B154" s="1"/>
      <c r="C154" s="1"/>
      <c r="D154" s="1"/>
      <c r="E154" s="1"/>
      <c r="F154" s="1"/>
      <c r="G154" s="1"/>
      <c r="H154" s="1"/>
      <c r="I154" s="1"/>
      <c r="J154" s="1"/>
      <c r="K154" s="1"/>
      <c r="L154" s="1"/>
      <c r="M154" s="1"/>
      <c r="N154" s="1"/>
      <c r="O154" s="1"/>
      <c r="P154" s="1"/>
      <c r="Q154" s="1"/>
      <c r="R154" s="1"/>
    </row>
    <row r="155" spans="2:18" ht="15">
      <c r="B155" s="1"/>
      <c r="C155" s="1"/>
      <c r="D155" s="1"/>
      <c r="E155" s="1"/>
      <c r="F155" s="1"/>
      <c r="G155" s="1"/>
      <c r="H155" s="1"/>
      <c r="I155" s="1"/>
      <c r="J155" s="1"/>
      <c r="K155" s="1"/>
      <c r="L155" s="1"/>
      <c r="M155" s="1"/>
      <c r="N155" s="1"/>
      <c r="O155" s="1"/>
      <c r="P155" s="1"/>
      <c r="Q155" s="1"/>
      <c r="R155" s="1"/>
    </row>
    <row r="156" spans="2:18" ht="15">
      <c r="B156" s="1"/>
      <c r="C156" s="1"/>
      <c r="D156" s="1"/>
      <c r="E156" s="1"/>
      <c r="F156" s="1"/>
      <c r="G156" s="1"/>
      <c r="H156" s="1"/>
      <c r="I156" s="1"/>
      <c r="J156" s="1"/>
      <c r="K156" s="1"/>
      <c r="L156" s="1"/>
      <c r="M156" s="1"/>
      <c r="N156" s="1"/>
      <c r="O156" s="1"/>
      <c r="P156" s="1"/>
      <c r="Q156" s="1"/>
      <c r="R156" s="1"/>
    </row>
    <row r="157" spans="2:18" ht="15">
      <c r="B157" s="1"/>
      <c r="C157" s="1"/>
      <c r="D157" s="1"/>
      <c r="E157" s="1"/>
      <c r="F157" s="1"/>
      <c r="G157" s="1"/>
      <c r="H157" s="1"/>
      <c r="I157" s="1"/>
      <c r="J157" s="1"/>
      <c r="K157" s="1"/>
      <c r="L157" s="1"/>
      <c r="M157" s="1"/>
      <c r="N157" s="1"/>
      <c r="O157" s="1"/>
      <c r="P157" s="1"/>
      <c r="Q157" s="1"/>
      <c r="R157" s="1"/>
    </row>
    <row r="158" spans="2:18" ht="15">
      <c r="B158" s="1"/>
      <c r="C158" s="1"/>
      <c r="D158" s="1"/>
      <c r="E158" s="1"/>
      <c r="F158" s="1"/>
      <c r="G158" s="1"/>
      <c r="H158" s="1"/>
      <c r="I158" s="1"/>
      <c r="J158" s="1"/>
      <c r="K158" s="1"/>
      <c r="L158" s="1"/>
      <c r="M158" s="1"/>
      <c r="N158" s="1"/>
      <c r="O158" s="1"/>
      <c r="P158" s="1"/>
      <c r="Q158" s="1"/>
      <c r="R158" s="1"/>
    </row>
    <row r="159" spans="2:18" ht="15">
      <c r="B159" s="1"/>
      <c r="C159" s="1"/>
      <c r="D159" s="1"/>
      <c r="E159" s="1"/>
      <c r="F159" s="1"/>
      <c r="G159" s="1"/>
      <c r="H159" s="1"/>
      <c r="I159" s="1"/>
      <c r="J159" s="1"/>
      <c r="K159" s="1"/>
      <c r="L159" s="1"/>
      <c r="M159" s="1"/>
      <c r="N159" s="1"/>
      <c r="O159" s="1"/>
      <c r="P159" s="1"/>
      <c r="Q159" s="1"/>
      <c r="R159" s="1"/>
    </row>
    <row r="160" spans="2:18" ht="15">
      <c r="B160" s="1"/>
      <c r="C160" s="1"/>
      <c r="D160" s="1"/>
      <c r="E160" s="1"/>
      <c r="F160" s="1"/>
      <c r="G160" s="1"/>
      <c r="H160" s="1"/>
      <c r="I160" s="1"/>
      <c r="J160" s="1"/>
      <c r="K160" s="1"/>
      <c r="L160" s="1"/>
      <c r="M160" s="1"/>
      <c r="N160" s="1"/>
      <c r="O160" s="1"/>
      <c r="P160" s="1"/>
      <c r="Q160" s="1"/>
      <c r="R160" s="1"/>
    </row>
    <row r="161" spans="2:18" ht="15">
      <c r="B161" s="1"/>
      <c r="C161" s="1"/>
      <c r="D161" s="1"/>
      <c r="E161" s="1"/>
      <c r="F161" s="1"/>
      <c r="G161" s="1"/>
      <c r="H161" s="1"/>
      <c r="I161" s="1"/>
      <c r="J161" s="1"/>
      <c r="K161" s="1"/>
      <c r="L161" s="1"/>
      <c r="M161" s="1"/>
      <c r="N161" s="1"/>
      <c r="O161" s="1"/>
      <c r="P161" s="1"/>
      <c r="Q161" s="1"/>
      <c r="R161" s="1"/>
    </row>
  </sheetData>
  <mergeCells count="51">
    <mergeCell ref="E27:F27"/>
    <mergeCell ref="E23:F23"/>
    <mergeCell ref="E24:F24"/>
    <mergeCell ref="E25:F25"/>
    <mergeCell ref="E26:F26"/>
    <mergeCell ref="E19:F19"/>
    <mergeCell ref="E20:F20"/>
    <mergeCell ref="E21:F21"/>
    <mergeCell ref="E22:F22"/>
    <mergeCell ref="E11:F11"/>
    <mergeCell ref="E12:F12"/>
    <mergeCell ref="E13:F13"/>
    <mergeCell ref="B17:G17"/>
    <mergeCell ref="B2:D2"/>
    <mergeCell ref="B1:D1"/>
    <mergeCell ref="B31:G31"/>
    <mergeCell ref="B3:G3"/>
    <mergeCell ref="E5:F5"/>
    <mergeCell ref="E6:F6"/>
    <mergeCell ref="E7:F7"/>
    <mergeCell ref="E8:F8"/>
    <mergeCell ref="E9:F9"/>
    <mergeCell ref="E10:F10"/>
    <mergeCell ref="E33:F33"/>
    <mergeCell ref="E34:F34"/>
    <mergeCell ref="E35:F35"/>
    <mergeCell ref="E40:F40"/>
    <mergeCell ref="E41:F41"/>
    <mergeCell ref="E36:F36"/>
    <mergeCell ref="E37:F37"/>
    <mergeCell ref="E38:F38"/>
    <mergeCell ref="E39:F39"/>
    <mergeCell ref="B46:G46"/>
    <mergeCell ref="E49:F49"/>
    <mergeCell ref="E50:F50"/>
    <mergeCell ref="E51:F51"/>
    <mergeCell ref="E52:F52"/>
    <mergeCell ref="E57:F57"/>
    <mergeCell ref="E64:F64"/>
    <mergeCell ref="E53:F53"/>
    <mergeCell ref="E54:F54"/>
    <mergeCell ref="E55:F55"/>
    <mergeCell ref="E56:F56"/>
    <mergeCell ref="B61:G61"/>
    <mergeCell ref="E69:F69"/>
    <mergeCell ref="E70:F70"/>
    <mergeCell ref="E71:F71"/>
    <mergeCell ref="E65:F65"/>
    <mergeCell ref="E66:F66"/>
    <mergeCell ref="E67:F67"/>
    <mergeCell ref="E68:F68"/>
  </mergeCells>
  <printOptions horizontalCentered="1" verticalCentered="1"/>
  <pageMargins left="0.75" right="0.75" top="0.5" bottom="0.5" header="0.5" footer="0.25"/>
  <pageSetup fitToHeight="1" fitToWidth="1" horizontalDpi="300" verticalDpi="300" orientation="portrait" scale="61" r:id="rId1"/>
  <headerFooter alignWithMargins="0">
    <oddFooter>&amp;LDISCLAIMER:  NDEQ does not guarantee the accuracy and is not responsible for errors/omissions in the information contained herin.  All calculations are subject to review by NDEQ.</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NDEQ, State of Nebraska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NDEQ</dc:creator>
  <cp:keywords/>
  <dc:description/>
  <cp:lastModifiedBy>MS0155</cp:lastModifiedBy>
  <cp:lastPrinted>2005-08-18T19:12:48Z</cp:lastPrinted>
  <dcterms:created xsi:type="dcterms:W3CDTF">2005-03-04T20:39:09Z</dcterms:created>
  <dcterms:modified xsi:type="dcterms:W3CDTF">2005-08-19T16:25:28Z</dcterms:modified>
  <cp:category/>
  <cp:version/>
  <cp:contentType/>
  <cp:contentStatus/>
</cp:coreProperties>
</file>